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705" yWindow="15" windowWidth="16215" windowHeight="11505" activeTab="4"/>
  </bookViews>
  <sheets>
    <sheet name="приложение №1" sheetId="3" r:id="rId1"/>
    <sheet name="Раздел 1" sheetId="4" r:id="rId2"/>
    <sheet name="Раздел 2" sheetId="5" r:id="rId3"/>
    <sheet name="Раздел 3" sheetId="6" r:id="rId4"/>
    <sheet name="Приложение №2" sheetId="8" r:id="rId5"/>
  </sheets>
  <definedNames>
    <definedName name="_ftn1" localSheetId="4">'Приложение №2'!#REF!</definedName>
    <definedName name="_ftnref1" localSheetId="4">#REF!</definedName>
    <definedName name="_xlnm.Print_Titles" localSheetId="4">'Приложение №2'!$I:$I</definedName>
    <definedName name="_xlnm.Print_Titles" localSheetId="2">'Раздел 2'!$4:$4</definedName>
    <definedName name="_xlnm.Print_Area" localSheetId="2">'Раздел 2'!$A$1:$C$91</definedName>
  </definedNames>
  <calcPr calcId="145621"/>
</workbook>
</file>

<file path=xl/calcChain.xml><?xml version="1.0" encoding="utf-8"?>
<calcChain xmlns="http://schemas.openxmlformats.org/spreadsheetml/2006/main">
  <c r="F17" i="4" l="1"/>
  <c r="E17" i="4"/>
  <c r="D13" i="6"/>
  <c r="D17" i="4"/>
  <c r="C17" i="4"/>
  <c r="E16" i="4"/>
  <c r="E18" i="4" s="1"/>
  <c r="D7" i="4"/>
  <c r="D16" i="4"/>
  <c r="D18" i="4"/>
  <c r="F7" i="4"/>
  <c r="F16" i="4" s="1"/>
  <c r="F18" i="4" s="1"/>
  <c r="F15" i="4"/>
  <c r="G13" i="6"/>
  <c r="F13" i="6"/>
  <c r="G5" i="6"/>
  <c r="G14" i="6" s="1"/>
  <c r="F5" i="6"/>
  <c r="F14" i="6" s="1"/>
  <c r="D5" i="6"/>
  <c r="D14" i="6"/>
  <c r="C9" i="4"/>
  <c r="C8" i="4"/>
  <c r="C10" i="4"/>
  <c r="C11" i="4"/>
  <c r="C12" i="4"/>
  <c r="C13" i="4"/>
  <c r="C14" i="4"/>
  <c r="C15" i="4"/>
  <c r="B90" i="5"/>
  <c r="C90" i="5"/>
  <c r="C9" i="6"/>
  <c r="C11" i="6"/>
  <c r="C7" i="6"/>
  <c r="C12" i="6"/>
  <c r="C8" i="6"/>
  <c r="C10" i="6"/>
  <c r="C6" i="6"/>
  <c r="C13" i="6"/>
  <c r="C18" i="4" l="1"/>
  <c r="C5" i="6"/>
  <c r="C14" i="6" s="1"/>
  <c r="C7" i="4"/>
  <c r="C16" i="4" s="1"/>
</calcChain>
</file>

<file path=xl/sharedStrings.xml><?xml version="1.0" encoding="utf-8"?>
<sst xmlns="http://schemas.openxmlformats.org/spreadsheetml/2006/main" count="254" uniqueCount="229">
  <si>
    <t>Наименование показателя</t>
  </si>
  <si>
    <t>В том числе</t>
  </si>
  <si>
    <t>расходы 
ЦИК России</t>
  </si>
  <si>
    <t>расходы  избирательных комиссий в  субъектах Российской Федерации</t>
  </si>
  <si>
    <t>расходы федеральных органов исполнительной власти</t>
  </si>
  <si>
    <t>1.</t>
  </si>
  <si>
    <t>Расходы, оплаченные ЦИК России, избирательными комиссиями в субъектах Российской Федерации, федеральными органами исполнительной власти,</t>
  </si>
  <si>
    <t>в том числе:</t>
  </si>
  <si>
    <t>оплата труда, в том числе 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</si>
  <si>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</si>
  <si>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</si>
  <si>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</si>
  <si>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</si>
  <si>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</si>
  <si>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>расходы на приобретение оборудования, других материальных ценностей</t>
  </si>
  <si>
    <t>другие расходы</t>
  </si>
  <si>
    <t>Итого</t>
  </si>
  <si>
    <t>2.</t>
  </si>
  <si>
    <t>Всего по разделу I</t>
  </si>
  <si>
    <t>Всего по разделу II</t>
  </si>
  <si>
    <t>Раздел III. Расходы  избирательных  комиссий в субъектах  Российской Федерации по видам расходов</t>
  </si>
  <si>
    <t>Виды расходов</t>
  </si>
  <si>
    <t>расходы  избирательных комиссий субъектов Российской Федерации</t>
  </si>
  <si>
    <t>расходы окружных избирательных комиссий</t>
  </si>
  <si>
    <t>Оплата труда, в том числе 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</si>
  <si>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</si>
  <si>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</si>
  <si>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</si>
  <si>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</si>
  <si>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</si>
  <si>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>Расходы на приобретение оборудования, других материальных ценностей</t>
  </si>
  <si>
    <t>Другие расходы</t>
  </si>
  <si>
    <t>Всего по разделу III</t>
  </si>
  <si>
    <t>Председатель 
Центральной избирательной комиссии Российской Федерации</t>
  </si>
  <si>
    <t>(подпись)</t>
  </si>
  <si>
    <t>(расшифровка подписи)</t>
  </si>
  <si>
    <t>Главный бухгалтер 
Центральной избирательной комиссии Российской Федерации</t>
  </si>
  <si>
    <t>«______» ___________________________ 20__ г.</t>
  </si>
  <si>
    <t>Полное наименование избирательной комиссии 
субъекта Российской Федерации</t>
  </si>
  <si>
    <t>О.А. Ловецкая</t>
  </si>
  <si>
    <t xml:space="preserve">Расходы, оплаченные ЦИК России за нижестоящие избирательные комиссии, федеральные органы исполнительной власти </t>
  </si>
  <si>
    <t>Центральная избирательная комиссия Республики Адыгея</t>
  </si>
  <si>
    <t>Избирательная комиссия Республики  Алтай</t>
  </si>
  <si>
    <t>Центральная избирательная комиссия Республики Башкортостан</t>
  </si>
  <si>
    <t>Избирательная комиссия Республики Бурятия</t>
  </si>
  <si>
    <t>Избирательная комиссия Республики Дагестан</t>
  </si>
  <si>
    <t>Избирательная комиссия Республики Калмыкия</t>
  </si>
  <si>
    <t>Центральная избирательная комиссия Республики Карелия</t>
  </si>
  <si>
    <t>Избирательная комиссия Республики Коми</t>
  </si>
  <si>
    <t>Избирательная комиссия Республики Крым</t>
  </si>
  <si>
    <t>Центральная избирательная комиссия Республики Марий Эл</t>
  </si>
  <si>
    <t>Центральная избирательная комиссия Республики Мордовия</t>
  </si>
  <si>
    <t>Центральная избирательная комиссия Республики Саха (Якутия)</t>
  </si>
  <si>
    <t>Центральная избирательная комиссия Республики Татарстан</t>
  </si>
  <si>
    <t>Избирательная комиссия Республики Тыва</t>
  </si>
  <si>
    <t>Центральная избирательная комиссия Удмуртской Республики</t>
  </si>
  <si>
    <t>Избирательная комиссия Чеченской Республики</t>
  </si>
  <si>
    <t>Центральная избирательная комиссия Чувашской Республики</t>
  </si>
  <si>
    <t>Избирательная комиссия Алтайского края</t>
  </si>
  <si>
    <t>Избирательная комиссия Забайкальского края</t>
  </si>
  <si>
    <t>Избирательная комиссия Камчатского края</t>
  </si>
  <si>
    <t>Избирательная комиссия Краснодарского края</t>
  </si>
  <si>
    <t>Избирательная комиссия Красноярского края</t>
  </si>
  <si>
    <t>Избирательная комиссия Пермского края</t>
  </si>
  <si>
    <t>Избирательная комиссия Приморского края</t>
  </si>
  <si>
    <t>Избирательная комиссия Ставропольского края</t>
  </si>
  <si>
    <t>Избирательная комиссия Хабаровского края</t>
  </si>
  <si>
    <t>Избирательная комиссия Амурской области</t>
  </si>
  <si>
    <t>Избирательная комиссия Архангельской области</t>
  </si>
  <si>
    <t>Избирательная комиссия Астраханской области</t>
  </si>
  <si>
    <t>Избирательная комиссия Белгородской области</t>
  </si>
  <si>
    <t>Избирательная комиссия Брянской области</t>
  </si>
  <si>
    <t>Избирательная комиссия Владимирской области</t>
  </si>
  <si>
    <t>Избирательная комиссия Волгоградской области</t>
  </si>
  <si>
    <t>Избирательная комиссия Вологодской области</t>
  </si>
  <si>
    <t>Избирательная комиссия Воронежской области</t>
  </si>
  <si>
    <t>Избирательная комиссия Ивановской области</t>
  </si>
  <si>
    <t>Избирательная комиссия Иркутской области</t>
  </si>
  <si>
    <t>Избирательная комиссия Калининградской области</t>
  </si>
  <si>
    <t>Избирательная комиссия Калужской области</t>
  </si>
  <si>
    <t>Избирательная комиссия Кемеровской области</t>
  </si>
  <si>
    <t>Избирательная комиссия Кировской области</t>
  </si>
  <si>
    <t>Избирательная комиссия Костромской области</t>
  </si>
  <si>
    <t>Избирательная комиссия Курганской области</t>
  </si>
  <si>
    <t>Избирательная комиссия Курской области</t>
  </si>
  <si>
    <t>Избирательная комиссия Ленинградской области</t>
  </si>
  <si>
    <t>Избирательная комиссия Липецкой области</t>
  </si>
  <si>
    <t>Избирательная комиссия Магаданской области</t>
  </si>
  <si>
    <t>Избирательная комиссия Московской области</t>
  </si>
  <si>
    <t>Избирательная комиссия Мурманской области</t>
  </si>
  <si>
    <t>Избирательная комиссия Нижегородской области</t>
  </si>
  <si>
    <t>Избирательная комиссия Новгородской области</t>
  </si>
  <si>
    <t>Избирательная комиссия Новосибирской области</t>
  </si>
  <si>
    <t>Избирательная комиссия Омской области</t>
  </si>
  <si>
    <t>Избирательная комиссия Оренбургской области</t>
  </si>
  <si>
    <t>Избирательная комиссия Орловской области</t>
  </si>
  <si>
    <t>Избирательная комиссия Пензенской области</t>
  </si>
  <si>
    <t>Избирательная комиссия Псковской области</t>
  </si>
  <si>
    <t>Избирательная комиссия Ростовской области</t>
  </si>
  <si>
    <t>Избирательная комиссия Рязанской области</t>
  </si>
  <si>
    <t>Избирательная комиссия Самарской области</t>
  </si>
  <si>
    <t>Избирательная комиссия Саратовской области</t>
  </si>
  <si>
    <t>Избирательная комиссия Сахалинской области</t>
  </si>
  <si>
    <t>Избирательная комиссия Свердловской области</t>
  </si>
  <si>
    <t>Избирательная комиссия Смоленской области</t>
  </si>
  <si>
    <t>Избирательная комиссия Тамбовской области</t>
  </si>
  <si>
    <t>Избирательная комиссия Тверской области</t>
  </si>
  <si>
    <t>Избирательная комиссия Томской области</t>
  </si>
  <si>
    <t>Избирательная комиссия Тульской области</t>
  </si>
  <si>
    <t>Избирательная комиссия Тюменской области</t>
  </si>
  <si>
    <t>Избирательная комиссия Ульяновской области</t>
  </si>
  <si>
    <t>Избирательная комиссия Челябинской области</t>
  </si>
  <si>
    <t>Избирательная комиссия Ярославской области</t>
  </si>
  <si>
    <t>Московская городская избирательная комиссия</t>
  </si>
  <si>
    <t>Санкт-Петербургская избирательная комиссия</t>
  </si>
  <si>
    <t>Севастопольская городская избирательная комиссия</t>
  </si>
  <si>
    <t>Избирательная комиссия Еврейской автономной области</t>
  </si>
  <si>
    <t>Избирательная комиссия Ненецкого автономного округа</t>
  </si>
  <si>
    <t>Избирательная комиссия Чукотского автономного округа</t>
  </si>
  <si>
    <t>Избирательная комиссия Ямало-Ненецкого автономного округа</t>
  </si>
  <si>
    <t>Центральная избирательная комиссия Республики Северная Осетия —  Алания</t>
  </si>
  <si>
    <t>Избирательная комиссия Кабардино-Балкарской Республики</t>
  </si>
  <si>
    <t>Избирательная комиссия Карачаево-Черкесской Республики</t>
  </si>
  <si>
    <t>Избирательная комиссия  Ханты-Мансийского автономного округа —  Югры</t>
  </si>
  <si>
    <t xml:space="preserve">В том числе расходы
 участковых избирательных комиссий </t>
  </si>
  <si>
    <t xml:space="preserve">расходы  территориальных избирательных комиссий </t>
  </si>
  <si>
    <t xml:space="preserve">расходы участковых избирательных комиссий </t>
  </si>
  <si>
    <t>Избирательная комиссия Республики Хакасия</t>
  </si>
  <si>
    <t>Расходы на изготовление печатной продукции</t>
  </si>
  <si>
    <t>Э.А. Памфилова</t>
  </si>
  <si>
    <t>расходы на изготовление печатной продукции</t>
  </si>
  <si>
    <t>Раздел I.  Расходы  Центральной избирательной комиссии Российской Федерации,
избирательных комиссий в субъектах  Российской Федерации, федеральных органов исполнительной власти
 по видам затрат</t>
  </si>
  <si>
    <t xml:space="preserve">Раздел II. Расходы избирательных комиссий в субъектах Российской Федерации
средств федерального бюджета, выделенных на подготовку и проведение выборов  Президента Российской Федерации </t>
  </si>
  <si>
    <t>х</t>
  </si>
  <si>
    <t xml:space="preserve">Приложение № 1
к постановлению Центральной избирательной 
комиссии Российской Федерации
</t>
  </si>
  <si>
    <r>
      <t xml:space="preserve">Остаток средств фонда на дату сдачи отчета </t>
    </r>
    <r>
      <rPr>
        <sz val="10"/>
        <color indexed="8"/>
        <rFont val="Times New Roman"/>
        <family val="1"/>
        <charset val="204"/>
      </rPr>
      <t>(заверяется банковской справкой)</t>
    </r>
    <r>
      <rPr>
        <b/>
        <sz val="10"/>
        <color indexed="8"/>
        <rFont val="Times New Roman"/>
        <family val="1"/>
        <charset val="204"/>
      </rPr>
      <t xml:space="preserve">  </t>
    </r>
    <r>
      <rPr>
        <i/>
        <sz val="9"/>
        <color indexed="8"/>
        <rFont val="Times New Roman"/>
        <family val="1"/>
        <charset val="204"/>
      </rPr>
      <t>(стр.300 = стр.10 - стр.120 - стр.190 - стр.300)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</si>
  <si>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</si>
  <si>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На оплату иных расходов, непосредственно связанных с проведением избирательной кампании</t>
  </si>
  <si>
    <t>3.9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</si>
  <si>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</si>
  <si>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</si>
  <si>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работ (услуг) информационного и консультационного характера</t>
  </si>
  <si>
    <t>3.7</t>
  </si>
  <si>
    <t>На проведение публичных массовых мероприятий</t>
  </si>
  <si>
    <t>3.6</t>
  </si>
  <si>
    <t>На выпуск и распространение печатных, аудиовизуальных и иных агитационных материалов</t>
  </si>
  <si>
    <t>3.5</t>
  </si>
  <si>
    <t>На предвыборную агитацию через сетевые издания</t>
  </si>
  <si>
    <t>3.4</t>
  </si>
  <si>
    <t>На предвыборную агитацию через редакции периодических печатных изданий</t>
  </si>
  <si>
    <t>3.3</t>
  </si>
  <si>
    <t>На предвыборную агитацию через организации телерадиовещания</t>
  </si>
  <si>
    <t>3.2</t>
  </si>
  <si>
    <t>3.1.1</t>
  </si>
  <si>
    <t>На организацию сбора подписей избирателей</t>
  </si>
  <si>
    <t>3.1</t>
  </si>
  <si>
    <t xml:space="preserve">     в том числе</t>
  </si>
  <si>
    <t/>
  </si>
  <si>
    <t>Израсходовано средств, всего</t>
  </si>
  <si>
    <t>3</t>
  </si>
  <si>
    <t>Возвращено денежных средств, поступивших в установленном порядке</t>
  </si>
  <si>
    <t>2.3</t>
  </si>
  <si>
    <t>Средств, поступивших с превышением предельного размера</t>
  </si>
  <si>
    <t>2.2.3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</si>
  <si>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</si>
  <si>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2.2.2</t>
  </si>
  <si>
    <t>Гражданам, которым запрещено осуществлять пожертвования либо не указавшим обязательные сведения в платежном документе</t>
  </si>
  <si>
    <t>2.2.1</t>
  </si>
  <si>
    <t xml:space="preserve">     из них</t>
  </si>
  <si>
    <t>Возвращено жертвователям денежных средств, поступивших с нарушением установленного порядка</t>
  </si>
  <si>
    <t>2.2</t>
  </si>
  <si>
    <t>Перечислено в доход бюджета</t>
  </si>
  <si>
    <t>2.1</t>
  </si>
  <si>
    <t>Возвращено денежных средств из избирательного фонда, всего</t>
  </si>
  <si>
    <t>2</t>
  </si>
  <si>
    <t>Средства юридического лица</t>
  </si>
  <si>
    <t>1.2.4</t>
  </si>
  <si>
    <t>Средства гражданина</t>
  </si>
  <si>
    <t>1.2.3</t>
  </si>
  <si>
    <t>Средства, выделенные кандидату выдвинувшей его политической партией</t>
  </si>
  <si>
    <t>1.2.2</t>
  </si>
  <si>
    <t>Собственные средства кандидата</t>
  </si>
  <si>
    <t>1.2.1</t>
  </si>
  <si>
    <t>1.2</t>
  </si>
  <si>
    <t>Добровольные пожертвования юридического лица</t>
  </si>
  <si>
    <t>1.1.4</t>
  </si>
  <si>
    <t>Добровольные пожертвования гражданина</t>
  </si>
  <si>
    <t>1.1.3</t>
  </si>
  <si>
    <t>1.1.2</t>
  </si>
  <si>
    <t>1.1.1</t>
  </si>
  <si>
    <t>Поступило средств в установленном порядке для формирования избирательного фонда</t>
  </si>
  <si>
    <t>1.1</t>
  </si>
  <si>
    <t>Поступило средств в избирательный фонд, всего</t>
  </si>
  <si>
    <t>1</t>
  </si>
  <si>
    <t>Козлов
Михаил 
Владимирович</t>
  </si>
  <si>
    <t>Агурбаш Эльвира Калметовна</t>
  </si>
  <si>
    <t>Явлинский Григорий Алексеевич</t>
  </si>
  <si>
    <t>Худяков 
Роман  
Иванович</t>
  </si>
  <si>
    <t>Титов  
Борис 
Юрьевич</t>
  </si>
  <si>
    <t>Сурайкин 
Максим Александрович</t>
  </si>
  <si>
    <t>Собчак 
Ксения Анатольевна</t>
  </si>
  <si>
    <t>Путин 
Владимир Владимирович</t>
  </si>
  <si>
    <t>Полищук Станислав Петрович</t>
  </si>
  <si>
    <t>Михайлов Владимир Викторович</t>
  </si>
  <si>
    <t>Лисицына Наталья Сергеевна</t>
  </si>
  <si>
    <t>Жириновский Владимир Вольфович</t>
  </si>
  <si>
    <t>Грудинин 
Павел  
Николаевич</t>
  </si>
  <si>
    <t>Шифр строки</t>
  </si>
  <si>
    <t>Гордон Екатерина Викторовна</t>
  </si>
  <si>
    <t>Волынец 
Ирина Владимировна</t>
  </si>
  <si>
    <t>Баков  
Антон Алексеевич</t>
  </si>
  <si>
    <t>Бабурин  
Сергей Николаевич</t>
  </si>
  <si>
    <t>Итого  
по кандидатам</t>
  </si>
  <si>
    <t xml:space="preserve">Строка финансового отчета </t>
  </si>
  <si>
    <t>№ п/п</t>
  </si>
  <si>
    <t> </t>
  </si>
  <si>
    <t xml:space="preserve">комиссии Российской Федерации </t>
  </si>
  <si>
    <t>к постановлению Центральной избирательной</t>
  </si>
  <si>
    <t xml:space="preserve"> </t>
  </si>
  <si>
    <t>Приложение № 2</t>
  </si>
  <si>
    <t xml:space="preserve">ОТЧЕТ
Центральной избирательной комиссии Российской Федерации о расходовании средств федерального бюджета, выделенных на подготовку и проведение выборов                                 Президента Российской Федерации </t>
  </si>
  <si>
    <t>Сумма - всего,
тыс. руб.</t>
  </si>
  <si>
    <t>Сумма -  всего, 
тыс. руб.</t>
  </si>
  <si>
    <t>Сумма - всего,
тыс.руб.</t>
  </si>
  <si>
    <t>Из них на оплату труда лиц, привлекаемых для сбора подписей избирателей</t>
  </si>
  <si>
    <t>Поступило в избирательный фонд денежных средств, подпадающих под действие п. 2 и п. 6 ст. 58 Федерального закона от 10.01.2003 г. № 19-ФЗ</t>
  </si>
  <si>
    <r>
      <rPr>
        <b/>
        <sz val="10"/>
        <color indexed="8"/>
        <rFont val="Times New Roman"/>
        <family val="1"/>
        <charset val="204"/>
      </rPr>
      <t>СВЕДЕНИЯ О ПОСТУПЛЕНИИ СРЕДСТВ В ИЗБИРАТЕЛЬНЫЕ ФОНДЫ 
КАНДИДАТОВ НА ДОЛЖНОСТЬ ПРЕЗИДЕНТА РОССИЙСКОЙ ФЕДЕРАЦИИ И РАСХОДОВАНИИ ЭТИХ СРЕДСТВ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(руб.)</t>
    </r>
  </si>
  <si>
    <t>Избирательная комиссия Республики Ингушетия</t>
  </si>
  <si>
    <t>от 04 июня 2018 г. № 160/1311-7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</si>
</sst>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_р_."/>
    <numFmt numFmtId="167" formatCode="_-* #,##0.0_р_._-;\-* #,##0.0_р_._-;_-* &quot;-&quot;?_р_._-;_-@_-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906">
    <xf numFmtId="0" fontId="0" fillId="0" borderId="0"/>
    <xf numFmtId="0" fontId="49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9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9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9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9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0" fillId="3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0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0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0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0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0" fillId="4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0" fillId="4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0" fillId="4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0" fillId="4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0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1" fillId="48" borderId="20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52" fillId="49" borderId="2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3" fillId="49" borderId="20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4" fillId="0" borderId="2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55" fillId="0" borderId="2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56" fillId="0" borderId="2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8" fillId="50" borderId="26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0"/>
    <xf numFmtId="0" fontId="36" fillId="0" borderId="0"/>
    <xf numFmtId="0" fontId="61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3" borderId="27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63" fillId="0" borderId="2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33" fillId="0" borderId="0" applyFont="0" applyFill="0" applyBorder="0" applyAlignment="0" applyProtection="0"/>
    <xf numFmtId="0" fontId="65" fillId="5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/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left" vertical="top" wrapText="1" indent="4"/>
    </xf>
    <xf numFmtId="0" fontId="19" fillId="0" borderId="0" xfId="0" applyFont="1" applyBorder="1" applyAlignment="1">
      <alignment horizontal="left" vertical="top" wrapText="1" indent="3"/>
    </xf>
    <xf numFmtId="0" fontId="19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7" fillId="0" borderId="11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14" xfId="0" applyFont="1" applyBorder="1" applyAlignment="1">
      <alignment horizontal="left" wrapText="1" indent="1"/>
    </xf>
    <xf numFmtId="49" fontId="27" fillId="0" borderId="15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right" vertical="center" wrapText="1" indent="4"/>
    </xf>
    <xf numFmtId="49" fontId="27" fillId="0" borderId="16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0" xfId="0" applyFont="1" applyAlignment="1">
      <alignment vertical="top" wrapText="1"/>
    </xf>
    <xf numFmtId="49" fontId="27" fillId="0" borderId="0" xfId="0" applyNumberFormat="1" applyFont="1" applyBorder="1" applyAlignment="1">
      <alignment horizontal="center" wrapText="1"/>
    </xf>
    <xf numFmtId="0" fontId="22" fillId="0" borderId="17" xfId="0" applyFont="1" applyBorder="1" applyAlignment="1">
      <alignment horizontal="right" vertical="center" wrapText="1" indent="3"/>
    </xf>
    <xf numFmtId="0" fontId="27" fillId="0" borderId="0" xfId="0" applyFont="1" applyAlignment="1">
      <alignment wrapText="1"/>
    </xf>
    <xf numFmtId="0" fontId="29" fillId="0" borderId="0" xfId="0" applyFont="1" applyBorder="1" applyAlignment="1">
      <alignment vertical="top" wrapText="1"/>
    </xf>
    <xf numFmtId="0" fontId="26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right" vertical="center" wrapText="1" indent="2"/>
    </xf>
    <xf numFmtId="0" fontId="29" fillId="0" borderId="0" xfId="0" applyFont="1" applyBorder="1" applyAlignment="1">
      <alignment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31" fillId="0" borderId="17" xfId="0" applyFont="1" applyBorder="1" applyAlignment="1">
      <alignment horizontal="right" wrapText="1" indent="2"/>
    </xf>
    <xf numFmtId="0" fontId="24" fillId="0" borderId="0" xfId="0" applyFont="1" applyAlignment="1">
      <alignment wrapText="1"/>
    </xf>
    <xf numFmtId="0" fontId="0" fillId="0" borderId="18" xfId="0" applyBorder="1"/>
    <xf numFmtId="0" fontId="0" fillId="0" borderId="0" xfId="0" applyBorder="1"/>
    <xf numFmtId="0" fontId="27" fillId="0" borderId="0" xfId="0" applyFont="1" applyBorder="1" applyAlignment="1">
      <alignment horizontal="center" wrapText="1"/>
    </xf>
    <xf numFmtId="0" fontId="21" fillId="0" borderId="0" xfId="0" applyFont="1" applyAlignment="1">
      <alignment horizontal="left" wrapText="1" indent="4"/>
    </xf>
    <xf numFmtId="0" fontId="32" fillId="0" borderId="0" xfId="0" applyFont="1" applyAlignment="1">
      <alignment horizontal="center"/>
    </xf>
    <xf numFmtId="0" fontId="19" fillId="0" borderId="0" xfId="0" applyFont="1"/>
    <xf numFmtId="0" fontId="32" fillId="0" borderId="0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19" fillId="0" borderId="0" xfId="0" applyFont="1" applyBorder="1"/>
    <xf numFmtId="0" fontId="21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49" fontId="21" fillId="0" borderId="10" xfId="0" applyNumberFormat="1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right" vertical="center" wrapText="1" indent="4"/>
    </xf>
    <xf numFmtId="165" fontId="27" fillId="0" borderId="10" xfId="0" applyNumberFormat="1" applyFont="1" applyBorder="1" applyAlignment="1">
      <alignment horizontal="right" vertical="center" wrapText="1" indent="2"/>
    </xf>
    <xf numFmtId="0" fontId="32" fillId="0" borderId="17" xfId="0" applyFont="1" applyBorder="1" applyAlignment="1">
      <alignment horizontal="center"/>
    </xf>
    <xf numFmtId="165" fontId="19" fillId="0" borderId="0" xfId="0" applyNumberFormat="1" applyFont="1" applyAlignment="1">
      <alignment wrapText="1"/>
    </xf>
    <xf numFmtId="165" fontId="26" fillId="0" borderId="10" xfId="0" applyNumberFormat="1" applyFont="1" applyBorder="1" applyAlignment="1">
      <alignment horizontal="right" vertical="center" wrapText="1" indent="4"/>
    </xf>
    <xf numFmtId="165" fontId="22" fillId="0" borderId="10" xfId="0" applyNumberFormat="1" applyFont="1" applyBorder="1" applyAlignment="1">
      <alignment horizontal="right" wrapText="1" indent="2"/>
    </xf>
    <xf numFmtId="165" fontId="22" fillId="0" borderId="10" xfId="0" applyNumberFormat="1" applyFont="1" applyBorder="1" applyAlignment="1">
      <alignment horizontal="right" vertical="center" wrapText="1" indent="2"/>
    </xf>
    <xf numFmtId="164" fontId="24" fillId="0" borderId="16" xfId="883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wrapText="1" indent="1"/>
    </xf>
    <xf numFmtId="164" fontId="27" fillId="0" borderId="14" xfId="883" applyFont="1" applyBorder="1" applyAlignment="1">
      <alignment horizontal="left" wrapText="1" indent="1"/>
    </xf>
    <xf numFmtId="164" fontId="27" fillId="0" borderId="14" xfId="883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wrapText="1" indent="3"/>
    </xf>
    <xf numFmtId="165" fontId="27" fillId="0" borderId="0" xfId="0" applyNumberFormat="1" applyFont="1" applyAlignment="1">
      <alignment vertical="top" wrapText="1"/>
    </xf>
    <xf numFmtId="164" fontId="27" fillId="0" borderId="10" xfId="883" applyFont="1" applyBorder="1" applyAlignment="1">
      <alignment horizontal="right" vertical="center" wrapText="1" indent="2"/>
    </xf>
    <xf numFmtId="0" fontId="36" fillId="0" borderId="0" xfId="772"/>
    <xf numFmtId="0" fontId="38" fillId="0" borderId="0" xfId="772" applyFont="1"/>
    <xf numFmtId="4" fontId="39" fillId="0" borderId="10" xfId="772" applyNumberFormat="1" applyFont="1" applyBorder="1" applyAlignment="1">
      <alignment horizontal="right" vertical="center"/>
    </xf>
    <xf numFmtId="4" fontId="66" fillId="55" borderId="10" xfId="772" applyNumberFormat="1" applyFont="1" applyFill="1" applyBorder="1" applyAlignment="1">
      <alignment horizontal="right" vertical="center" wrapText="1"/>
    </xf>
    <xf numFmtId="0" fontId="66" fillId="55" borderId="10" xfId="772" applyNumberFormat="1" applyFont="1" applyFill="1" applyBorder="1" applyAlignment="1">
      <alignment horizontal="center" vertical="center" wrapText="1"/>
    </xf>
    <xf numFmtId="0" fontId="66" fillId="55" borderId="10" xfId="772" applyNumberFormat="1" applyFont="1" applyFill="1" applyBorder="1" applyAlignment="1">
      <alignment horizontal="left" vertical="center" wrapText="1"/>
    </xf>
    <xf numFmtId="0" fontId="66" fillId="55" borderId="10" xfId="772" quotePrefix="1" applyNumberFormat="1" applyFont="1" applyFill="1" applyBorder="1" applyAlignment="1">
      <alignment horizontal="center" vertical="center" wrapText="1"/>
    </xf>
    <xf numFmtId="4" fontId="37" fillId="0" borderId="10" xfId="772" applyNumberFormat="1" applyFont="1" applyBorder="1" applyAlignment="1">
      <alignment horizontal="right" vertical="center"/>
    </xf>
    <xf numFmtId="0" fontId="36" fillId="0" borderId="0" xfId="772" applyAlignment="1">
      <alignment horizontal="right" vertical="center"/>
    </xf>
    <xf numFmtId="4" fontId="67" fillId="55" borderId="10" xfId="772" applyNumberFormat="1" applyFont="1" applyFill="1" applyBorder="1" applyAlignment="1">
      <alignment horizontal="right" vertical="center" wrapText="1"/>
    </xf>
    <xf numFmtId="0" fontId="67" fillId="55" borderId="10" xfId="772" applyNumberFormat="1" applyFont="1" applyFill="1" applyBorder="1" applyAlignment="1">
      <alignment horizontal="center" vertical="center" wrapText="1"/>
    </xf>
    <xf numFmtId="0" fontId="67" fillId="55" borderId="10" xfId="772" applyNumberFormat="1" applyFont="1" applyFill="1" applyBorder="1" applyAlignment="1">
      <alignment horizontal="left" vertical="center" wrapText="1"/>
    </xf>
    <xf numFmtId="0" fontId="67" fillId="55" borderId="10" xfId="772" quotePrefix="1" applyNumberFormat="1" applyFont="1" applyFill="1" applyBorder="1" applyAlignment="1">
      <alignment horizontal="center" vertical="center" wrapText="1"/>
    </xf>
    <xf numFmtId="4" fontId="67" fillId="0" borderId="10" xfId="772" applyNumberFormat="1" applyFont="1" applyFill="1" applyBorder="1" applyAlignment="1">
      <alignment horizontal="right" vertical="center" wrapText="1"/>
    </xf>
    <xf numFmtId="0" fontId="44" fillId="0" borderId="0" xfId="772" applyFont="1" applyAlignment="1">
      <alignment horizontal="left" vertical="center"/>
    </xf>
    <xf numFmtId="4" fontId="45" fillId="0" borderId="10" xfId="772" applyNumberFormat="1" applyFont="1" applyBorder="1" applyAlignment="1">
      <alignment horizontal="right" vertical="center"/>
    </xf>
    <xf numFmtId="4" fontId="68" fillId="55" borderId="10" xfId="772" applyNumberFormat="1" applyFont="1" applyFill="1" applyBorder="1" applyAlignment="1">
      <alignment horizontal="left" vertical="center" wrapText="1"/>
    </xf>
    <xf numFmtId="0" fontId="68" fillId="55" borderId="10" xfId="772" applyNumberFormat="1" applyFont="1" applyFill="1" applyBorder="1" applyAlignment="1">
      <alignment horizontal="left" vertical="center" wrapText="1"/>
    </xf>
    <xf numFmtId="0" fontId="68" fillId="55" borderId="10" xfId="772" quotePrefix="1" applyNumberFormat="1" applyFont="1" applyFill="1" applyBorder="1" applyAlignment="1">
      <alignment horizontal="left" vertical="center" wrapText="1"/>
    </xf>
    <xf numFmtId="0" fontId="38" fillId="0" borderId="0" xfId="772" applyFont="1" applyAlignment="1">
      <alignment horizontal="right" vertical="center"/>
    </xf>
    <xf numFmtId="0" fontId="38" fillId="0" borderId="0" xfId="772" applyFont="1" applyFill="1"/>
    <xf numFmtId="4" fontId="39" fillId="0" borderId="10" xfId="772" applyNumberFormat="1" applyFont="1" applyFill="1" applyBorder="1" applyAlignment="1">
      <alignment horizontal="center" vertical="center" wrapText="1"/>
    </xf>
    <xf numFmtId="0" fontId="66" fillId="0" borderId="10" xfId="772" applyNumberFormat="1" applyFont="1" applyFill="1" applyBorder="1" applyAlignment="1">
      <alignment horizontal="center" vertical="center" wrapText="1"/>
    </xf>
    <xf numFmtId="0" fontId="46" fillId="0" borderId="12" xfId="772" applyFont="1" applyFill="1" applyBorder="1" applyAlignment="1">
      <alignment horizontal="center" vertical="center" wrapText="1"/>
    </xf>
    <xf numFmtId="0" fontId="47" fillId="0" borderId="0" xfId="772" applyFont="1" applyBorder="1" applyAlignment="1">
      <alignment horizontal="center" vertical="center" wrapText="1"/>
    </xf>
    <xf numFmtId="0" fontId="43" fillId="0" borderId="0" xfId="772" applyFont="1" applyAlignment="1">
      <alignment horizontal="left"/>
    </xf>
    <xf numFmtId="0" fontId="37" fillId="0" borderId="0" xfId="772" applyFont="1"/>
    <xf numFmtId="0" fontId="37" fillId="0" borderId="0" xfId="772" applyFont="1" applyAlignment="1">
      <alignment horizontal="center"/>
    </xf>
    <xf numFmtId="166" fontId="27" fillId="0" borderId="19" xfId="883" applyNumberFormat="1" applyFont="1" applyBorder="1" applyAlignment="1">
      <alignment horizontal="right" vertical="center" wrapText="1" indent="2"/>
    </xf>
    <xf numFmtId="166" fontId="27" fillId="0" borderId="10" xfId="883" applyNumberFormat="1" applyFont="1" applyBorder="1" applyAlignment="1">
      <alignment horizontal="right" vertical="center" wrapText="1" indent="2"/>
    </xf>
    <xf numFmtId="167" fontId="27" fillId="0" borderId="19" xfId="883" applyNumberFormat="1" applyFont="1" applyFill="1" applyBorder="1" applyAlignment="1">
      <alignment horizontal="right" vertical="center" wrapText="1" indent="2"/>
    </xf>
    <xf numFmtId="167" fontId="27" fillId="0" borderId="10" xfId="883" applyNumberFormat="1" applyFont="1" applyBorder="1" applyAlignment="1">
      <alignment horizontal="right" vertical="center" wrapText="1" indent="2"/>
    </xf>
    <xf numFmtId="167" fontId="27" fillId="0" borderId="19" xfId="883" applyNumberFormat="1" applyFont="1" applyBorder="1" applyAlignment="1">
      <alignment horizontal="right" vertical="center" wrapText="1" indent="2"/>
    </xf>
    <xf numFmtId="167" fontId="27" fillId="0" borderId="10" xfId="883" applyNumberFormat="1" applyFont="1" applyFill="1" applyBorder="1" applyAlignment="1">
      <alignment horizontal="right" vertical="center" wrapText="1" indent="2"/>
    </xf>
    <xf numFmtId="0" fontId="48" fillId="0" borderId="0" xfId="772" applyFont="1" applyAlignment="1">
      <alignment horizontal="center"/>
    </xf>
    <xf numFmtId="0" fontId="40" fillId="55" borderId="10" xfId="772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18" xfId="0" applyFont="1" applyBorder="1" applyAlignment="1">
      <alignment horizontal="center" vertical="center" wrapText="1"/>
    </xf>
    <xf numFmtId="0" fontId="47" fillId="0" borderId="18" xfId="772" applyFont="1" applyBorder="1" applyAlignment="1">
      <alignment horizontal="center" vertical="center" wrapText="1"/>
    </xf>
    <xf numFmtId="0" fontId="48" fillId="0" borderId="0" xfId="772" applyFont="1" applyAlignment="1">
      <alignment horizontal="center"/>
    </xf>
    <xf numFmtId="0" fontId="36" fillId="0" borderId="0" xfId="772" applyFont="1" applyAlignment="1">
      <alignment horizontal="center"/>
    </xf>
  </cellXfs>
  <cellStyles count="906">
    <cellStyle name="20% - Акцент1" xfId="1" builtinId="30" customBuiltin="1"/>
    <cellStyle name="20% - Акцент1 10" xfId="2"/>
    <cellStyle name="20% - Акцент1 10 2" xfId="3"/>
    <cellStyle name="20% - Акцент1 11" xfId="4"/>
    <cellStyle name="20% - Акцент1 11 2" xfId="5"/>
    <cellStyle name="20% - Акцент1 12" xfId="6"/>
    <cellStyle name="20% - Акцент1 2" xfId="7"/>
    <cellStyle name="20% - Акцент1 2 2" xfId="8"/>
    <cellStyle name="20% - Акцент1 3" xfId="9"/>
    <cellStyle name="20% - Акцент1 3 2" xfId="10"/>
    <cellStyle name="20% - Акцент1 4" xfId="11"/>
    <cellStyle name="20% - Акцент1 4 2" xfId="12"/>
    <cellStyle name="20% - Акцент1 5" xfId="13"/>
    <cellStyle name="20% - Акцент1 5 2" xfId="14"/>
    <cellStyle name="20% - Акцент1 6" xfId="15"/>
    <cellStyle name="20% - Акцент1 6 2" xfId="16"/>
    <cellStyle name="20% - Акцент1 7" xfId="17"/>
    <cellStyle name="20% - Акцент1 7 2" xfId="18"/>
    <cellStyle name="20% - Акцент1 8" xfId="19"/>
    <cellStyle name="20% - Акцент1 8 2" xfId="20"/>
    <cellStyle name="20% - Акцент1 9" xfId="21"/>
    <cellStyle name="20% - Акцент1 9 2" xfId="22"/>
    <cellStyle name="20% - Акцент2" xfId="23" builtinId="34" customBuiltin="1"/>
    <cellStyle name="20% - Акцент2 10" xfId="24"/>
    <cellStyle name="20% - Акцент2 10 2" xfId="25"/>
    <cellStyle name="20% - Акцент2 11" xfId="26"/>
    <cellStyle name="20% - Акцент2 11 2" xfId="27"/>
    <cellStyle name="20% - Акцент2 12" xfId="28"/>
    <cellStyle name="20% - Акцент2 2" xfId="29"/>
    <cellStyle name="20% - Акцент2 2 2" xfId="30"/>
    <cellStyle name="20% - Акцент2 3" xfId="31"/>
    <cellStyle name="20% - Акцент2 3 2" xfId="32"/>
    <cellStyle name="20% - Акцент2 4" xfId="33"/>
    <cellStyle name="20% - Акцент2 4 2" xfId="34"/>
    <cellStyle name="20% - Акцент2 5" xfId="35"/>
    <cellStyle name="20% - Акцент2 5 2" xfId="36"/>
    <cellStyle name="20% - Акцент2 6" xfId="37"/>
    <cellStyle name="20% - Акцент2 6 2" xfId="38"/>
    <cellStyle name="20% - Акцент2 7" xfId="39"/>
    <cellStyle name="20% - Акцент2 7 2" xfId="40"/>
    <cellStyle name="20% - Акцент2 8" xfId="41"/>
    <cellStyle name="20% - Акцент2 8 2" xfId="42"/>
    <cellStyle name="20% - Акцент2 9" xfId="43"/>
    <cellStyle name="20% - Акцент2 9 2" xfId="44"/>
    <cellStyle name="20% - Акцент3" xfId="45" builtinId="38" customBuiltin="1"/>
    <cellStyle name="20% - Акцент3 10" xfId="46"/>
    <cellStyle name="20% - Акцент3 10 2" xfId="47"/>
    <cellStyle name="20% - Акцент3 11" xfId="48"/>
    <cellStyle name="20% - Акцент3 11 2" xfId="49"/>
    <cellStyle name="20% - Акцент3 12" xfId="50"/>
    <cellStyle name="20% - Акцент3 2" xfId="51"/>
    <cellStyle name="20% - Акцент3 2 2" xfId="52"/>
    <cellStyle name="20% - Акцент3 3" xfId="53"/>
    <cellStyle name="20% - Акцент3 3 2" xfId="54"/>
    <cellStyle name="20% - Акцент3 4" xfId="55"/>
    <cellStyle name="20% - Акцент3 4 2" xfId="56"/>
    <cellStyle name="20% - Акцент3 5" xfId="57"/>
    <cellStyle name="20% - Акцент3 5 2" xfId="58"/>
    <cellStyle name="20% - Акцент3 6" xfId="59"/>
    <cellStyle name="20% - Акцент3 6 2" xfId="60"/>
    <cellStyle name="20% - Акцент3 7" xfId="61"/>
    <cellStyle name="20% - Акцент3 7 2" xfId="62"/>
    <cellStyle name="20% - Акцент3 8" xfId="63"/>
    <cellStyle name="20% - Акцент3 8 2" xfId="64"/>
    <cellStyle name="20% - Акцент3 9" xfId="65"/>
    <cellStyle name="20% - Акцент3 9 2" xfId="66"/>
    <cellStyle name="20% - Акцент4" xfId="67" builtinId="42" customBuiltin="1"/>
    <cellStyle name="20% - Акцент4 10" xfId="68"/>
    <cellStyle name="20% - Акцент4 10 2" xfId="69"/>
    <cellStyle name="20% - Акцент4 11" xfId="70"/>
    <cellStyle name="20% - Акцент4 11 2" xfId="71"/>
    <cellStyle name="20% - Акцент4 12" xfId="72"/>
    <cellStyle name="20% - Акцент4 2" xfId="73"/>
    <cellStyle name="20% - Акцент4 2 2" xfId="74"/>
    <cellStyle name="20% - Акцент4 3" xfId="75"/>
    <cellStyle name="20% - Акцент4 3 2" xfId="76"/>
    <cellStyle name="20% - Акцент4 4" xfId="77"/>
    <cellStyle name="20% - Акцент4 4 2" xfId="78"/>
    <cellStyle name="20% - Акцент4 5" xfId="79"/>
    <cellStyle name="20% - Акцент4 5 2" xfId="80"/>
    <cellStyle name="20% - Акцент4 6" xfId="81"/>
    <cellStyle name="20% - Акцент4 6 2" xfId="82"/>
    <cellStyle name="20% - Акцент4 7" xfId="83"/>
    <cellStyle name="20% - Акцент4 7 2" xfId="84"/>
    <cellStyle name="20% - Акцент4 8" xfId="85"/>
    <cellStyle name="20% - Акцент4 8 2" xfId="86"/>
    <cellStyle name="20% - Акцент4 9" xfId="87"/>
    <cellStyle name="20% - Акцент4 9 2" xfId="88"/>
    <cellStyle name="20% - Акцент5" xfId="89" builtinId="46" customBuiltin="1"/>
    <cellStyle name="20% - Акцент5 10" xfId="90"/>
    <cellStyle name="20% - Акцент5 10 2" xfId="91"/>
    <cellStyle name="20% - Акцент5 11" xfId="92"/>
    <cellStyle name="20% - Акцент5 11 2" xfId="93"/>
    <cellStyle name="20% - Акцент5 12" xfId="94"/>
    <cellStyle name="20% - Акцент5 2" xfId="95"/>
    <cellStyle name="20% - Акцент5 2 2" xfId="96"/>
    <cellStyle name="20% - Акцент5 3" xfId="97"/>
    <cellStyle name="20% - Акцент5 3 2" xfId="98"/>
    <cellStyle name="20% - Акцент5 4" xfId="99"/>
    <cellStyle name="20% - Акцент5 4 2" xfId="100"/>
    <cellStyle name="20% - Акцент5 5" xfId="101"/>
    <cellStyle name="20% - Акцент5 5 2" xfId="102"/>
    <cellStyle name="20% - Акцент5 6" xfId="103"/>
    <cellStyle name="20% - Акцент5 6 2" xfId="104"/>
    <cellStyle name="20% - Акцент5 7" xfId="105"/>
    <cellStyle name="20% - Акцент5 7 2" xfId="106"/>
    <cellStyle name="20% - Акцент5 8" xfId="107"/>
    <cellStyle name="20% - Акцент5 8 2" xfId="108"/>
    <cellStyle name="20% - Акцент5 9" xfId="109"/>
    <cellStyle name="20% - Акцент5 9 2" xfId="110"/>
    <cellStyle name="20% - Акцент6" xfId="111" builtinId="50" customBuiltin="1"/>
    <cellStyle name="20% - Акцент6 10" xfId="112"/>
    <cellStyle name="20% - Акцент6 10 2" xfId="113"/>
    <cellStyle name="20% - Акцент6 11" xfId="114"/>
    <cellStyle name="20% - Акцент6 11 2" xfId="115"/>
    <cellStyle name="20% - Акцент6 12" xfId="116"/>
    <cellStyle name="20% - Акцент6 2" xfId="117"/>
    <cellStyle name="20% - Акцент6 2 2" xfId="118"/>
    <cellStyle name="20% - Акцент6 3" xfId="119"/>
    <cellStyle name="20% - Акцент6 3 2" xfId="120"/>
    <cellStyle name="20% - Акцент6 4" xfId="121"/>
    <cellStyle name="20% - Акцент6 4 2" xfId="122"/>
    <cellStyle name="20% - Акцент6 5" xfId="123"/>
    <cellStyle name="20% - Акцент6 5 2" xfId="124"/>
    <cellStyle name="20% - Акцент6 6" xfId="125"/>
    <cellStyle name="20% - Акцент6 6 2" xfId="126"/>
    <cellStyle name="20% - Акцент6 7" xfId="127"/>
    <cellStyle name="20% - Акцент6 7 2" xfId="128"/>
    <cellStyle name="20% - Акцент6 8" xfId="129"/>
    <cellStyle name="20% - Акцент6 8 2" xfId="130"/>
    <cellStyle name="20% - Акцент6 9" xfId="131"/>
    <cellStyle name="20% - Акцент6 9 2" xfId="132"/>
    <cellStyle name="40% - Акцент1" xfId="133" builtinId="31" customBuiltin="1"/>
    <cellStyle name="40% - Акцент1 10" xfId="134"/>
    <cellStyle name="40% - Акцент1 10 2" xfId="135"/>
    <cellStyle name="40% - Акцент1 11" xfId="136"/>
    <cellStyle name="40% - Акцент1 11 2" xfId="137"/>
    <cellStyle name="40% - Акцент1 12" xfId="138"/>
    <cellStyle name="40% - Акцент1 2" xfId="139"/>
    <cellStyle name="40% - Акцент1 2 2" xfId="140"/>
    <cellStyle name="40% - Акцент1 3" xfId="141"/>
    <cellStyle name="40% - Акцент1 3 2" xfId="142"/>
    <cellStyle name="40% - Акцент1 4" xfId="143"/>
    <cellStyle name="40% - Акцент1 4 2" xfId="144"/>
    <cellStyle name="40% - Акцент1 5" xfId="145"/>
    <cellStyle name="40% - Акцент1 5 2" xfId="146"/>
    <cellStyle name="40% - Акцент1 6" xfId="147"/>
    <cellStyle name="40% - Акцент1 6 2" xfId="148"/>
    <cellStyle name="40% - Акцент1 7" xfId="149"/>
    <cellStyle name="40% - Акцент1 7 2" xfId="150"/>
    <cellStyle name="40% - Акцент1 8" xfId="151"/>
    <cellStyle name="40% - Акцент1 8 2" xfId="152"/>
    <cellStyle name="40% - Акцент1 9" xfId="153"/>
    <cellStyle name="40% - Акцент1 9 2" xfId="154"/>
    <cellStyle name="40% - Акцент2" xfId="155" builtinId="35" customBuiltin="1"/>
    <cellStyle name="40% - Акцент2 10" xfId="156"/>
    <cellStyle name="40% - Акцент2 10 2" xfId="157"/>
    <cellStyle name="40% - Акцент2 11" xfId="158"/>
    <cellStyle name="40% - Акцент2 11 2" xfId="159"/>
    <cellStyle name="40% - Акцент2 12" xfId="160"/>
    <cellStyle name="40% - Акцент2 2" xfId="161"/>
    <cellStyle name="40% - Акцент2 2 2" xfId="162"/>
    <cellStyle name="40% - Акцент2 3" xfId="163"/>
    <cellStyle name="40% - Акцент2 3 2" xfId="164"/>
    <cellStyle name="40% - Акцент2 4" xfId="165"/>
    <cellStyle name="40% - Акцент2 4 2" xfId="166"/>
    <cellStyle name="40% - Акцент2 5" xfId="167"/>
    <cellStyle name="40% - Акцент2 5 2" xfId="168"/>
    <cellStyle name="40% - Акцент2 6" xfId="169"/>
    <cellStyle name="40% - Акцент2 6 2" xfId="170"/>
    <cellStyle name="40% - Акцент2 7" xfId="171"/>
    <cellStyle name="40% - Акцент2 7 2" xfId="172"/>
    <cellStyle name="40% - Акцент2 8" xfId="173"/>
    <cellStyle name="40% - Акцент2 8 2" xfId="174"/>
    <cellStyle name="40% - Акцент2 9" xfId="175"/>
    <cellStyle name="40% - Акцент2 9 2" xfId="176"/>
    <cellStyle name="40% - Акцент3" xfId="177" builtinId="39" customBuiltin="1"/>
    <cellStyle name="40% - Акцент3 10" xfId="178"/>
    <cellStyle name="40% - Акцент3 10 2" xfId="179"/>
    <cellStyle name="40% - Акцент3 11" xfId="180"/>
    <cellStyle name="40% - Акцент3 11 2" xfId="181"/>
    <cellStyle name="40% - Акцент3 12" xfId="182"/>
    <cellStyle name="40% - Акцент3 2" xfId="183"/>
    <cellStyle name="40% - Акцент3 2 2" xfId="184"/>
    <cellStyle name="40% - Акцент3 3" xfId="185"/>
    <cellStyle name="40% - Акцент3 3 2" xfId="186"/>
    <cellStyle name="40% - Акцент3 4" xfId="187"/>
    <cellStyle name="40% - Акцент3 4 2" xfId="188"/>
    <cellStyle name="40% - Акцент3 5" xfId="189"/>
    <cellStyle name="40% - Акцент3 5 2" xfId="190"/>
    <cellStyle name="40% - Акцент3 6" xfId="191"/>
    <cellStyle name="40% - Акцент3 6 2" xfId="192"/>
    <cellStyle name="40% - Акцент3 7" xfId="193"/>
    <cellStyle name="40% - Акцент3 7 2" xfId="194"/>
    <cellStyle name="40% - Акцент3 8" xfId="195"/>
    <cellStyle name="40% - Акцент3 8 2" xfId="196"/>
    <cellStyle name="40% - Акцент3 9" xfId="197"/>
    <cellStyle name="40% - Акцент3 9 2" xfId="198"/>
    <cellStyle name="40% - Акцент4" xfId="199" builtinId="43" customBuiltin="1"/>
    <cellStyle name="40% - Акцент4 10" xfId="200"/>
    <cellStyle name="40% - Акцент4 10 2" xfId="201"/>
    <cellStyle name="40% - Акцент4 11" xfId="202"/>
    <cellStyle name="40% - Акцент4 11 2" xfId="203"/>
    <cellStyle name="40% - Акцент4 12" xfId="204"/>
    <cellStyle name="40% - Акцент4 2" xfId="205"/>
    <cellStyle name="40% - Акцент4 2 2" xfId="206"/>
    <cellStyle name="40% - Акцент4 3" xfId="207"/>
    <cellStyle name="40% - Акцент4 3 2" xfId="208"/>
    <cellStyle name="40% - Акцент4 4" xfId="209"/>
    <cellStyle name="40% - Акцент4 4 2" xfId="210"/>
    <cellStyle name="40% - Акцент4 5" xfId="211"/>
    <cellStyle name="40% - Акцент4 5 2" xfId="212"/>
    <cellStyle name="40% - Акцент4 6" xfId="213"/>
    <cellStyle name="40% - Акцент4 6 2" xfId="214"/>
    <cellStyle name="40% - Акцент4 7" xfId="215"/>
    <cellStyle name="40% - Акцент4 7 2" xfId="216"/>
    <cellStyle name="40% - Акцент4 8" xfId="217"/>
    <cellStyle name="40% - Акцент4 8 2" xfId="218"/>
    <cellStyle name="40% - Акцент4 9" xfId="219"/>
    <cellStyle name="40% - Акцент4 9 2" xfId="220"/>
    <cellStyle name="40% - Акцент5" xfId="221" builtinId="47" customBuiltin="1"/>
    <cellStyle name="40% - Акцент5 10" xfId="222"/>
    <cellStyle name="40% - Акцент5 10 2" xfId="223"/>
    <cellStyle name="40% - Акцент5 11" xfId="224"/>
    <cellStyle name="40% - Акцент5 11 2" xfId="225"/>
    <cellStyle name="40% - Акцент5 12" xfId="226"/>
    <cellStyle name="40% - Акцент5 2" xfId="227"/>
    <cellStyle name="40% - Акцент5 2 2" xfId="228"/>
    <cellStyle name="40% - Акцент5 3" xfId="229"/>
    <cellStyle name="40% - Акцент5 3 2" xfId="230"/>
    <cellStyle name="40% - Акцент5 4" xfId="231"/>
    <cellStyle name="40% - Акцент5 4 2" xfId="232"/>
    <cellStyle name="40% - Акцент5 5" xfId="233"/>
    <cellStyle name="40% - Акцент5 5 2" xfId="234"/>
    <cellStyle name="40% - Акцент5 6" xfId="235"/>
    <cellStyle name="40% - Акцент5 6 2" xfId="236"/>
    <cellStyle name="40% - Акцент5 7" xfId="237"/>
    <cellStyle name="40% - Акцент5 7 2" xfId="238"/>
    <cellStyle name="40% - Акцент5 8" xfId="239"/>
    <cellStyle name="40% - Акцент5 8 2" xfId="240"/>
    <cellStyle name="40% - Акцент5 9" xfId="241"/>
    <cellStyle name="40% - Акцент5 9 2" xfId="242"/>
    <cellStyle name="40% - Акцент6" xfId="243" builtinId="51" customBuiltin="1"/>
    <cellStyle name="40% - Акцент6 10" xfId="244"/>
    <cellStyle name="40% - Акцент6 10 2" xfId="245"/>
    <cellStyle name="40% - Акцент6 11" xfId="246"/>
    <cellStyle name="40% - Акцент6 11 2" xfId="247"/>
    <cellStyle name="40% - Акцент6 12" xfId="248"/>
    <cellStyle name="40% - Акцент6 2" xfId="249"/>
    <cellStyle name="40% - Акцент6 2 2" xfId="250"/>
    <cellStyle name="40% - Акцент6 3" xfId="251"/>
    <cellStyle name="40% - Акцент6 3 2" xfId="252"/>
    <cellStyle name="40% - Акцент6 4" xfId="253"/>
    <cellStyle name="40% - Акцент6 4 2" xfId="254"/>
    <cellStyle name="40% - Акцент6 5" xfId="255"/>
    <cellStyle name="40% - Акцент6 5 2" xfId="256"/>
    <cellStyle name="40% - Акцент6 6" xfId="257"/>
    <cellStyle name="40% - Акцент6 6 2" xfId="258"/>
    <cellStyle name="40% - Акцент6 7" xfId="259"/>
    <cellStyle name="40% - Акцент6 7 2" xfId="260"/>
    <cellStyle name="40% - Акцент6 8" xfId="261"/>
    <cellStyle name="40% - Акцент6 8 2" xfId="262"/>
    <cellStyle name="40% - Акцент6 9" xfId="263"/>
    <cellStyle name="40% - Акцент6 9 2" xfId="264"/>
    <cellStyle name="60% - Акцент1" xfId="265" builtinId="32" customBuiltin="1"/>
    <cellStyle name="60% - Акцент1 10" xfId="266"/>
    <cellStyle name="60% - Акцент1 10 2" xfId="267"/>
    <cellStyle name="60% - Акцент1 11" xfId="268"/>
    <cellStyle name="60% - Акцент1 11 2" xfId="269"/>
    <cellStyle name="60% - Акцент1 12" xfId="270"/>
    <cellStyle name="60% - Акцент1 2" xfId="271"/>
    <cellStyle name="60% - Акцент1 2 2" xfId="272"/>
    <cellStyle name="60% - Акцент1 3" xfId="273"/>
    <cellStyle name="60% - Акцент1 3 2" xfId="274"/>
    <cellStyle name="60% - Акцент1 4" xfId="275"/>
    <cellStyle name="60% - Акцент1 4 2" xfId="276"/>
    <cellStyle name="60% - Акцент1 5" xfId="277"/>
    <cellStyle name="60% - Акцент1 5 2" xfId="278"/>
    <cellStyle name="60% - Акцент1 6" xfId="279"/>
    <cellStyle name="60% - Акцент1 6 2" xfId="280"/>
    <cellStyle name="60% - Акцент1 7" xfId="281"/>
    <cellStyle name="60% - Акцент1 7 2" xfId="282"/>
    <cellStyle name="60% - Акцент1 8" xfId="283"/>
    <cellStyle name="60% - Акцент1 8 2" xfId="284"/>
    <cellStyle name="60% - Акцент1 9" xfId="285"/>
    <cellStyle name="60% - Акцент1 9 2" xfId="286"/>
    <cellStyle name="60% - Акцент2" xfId="287" builtinId="36" customBuiltin="1"/>
    <cellStyle name="60% - Акцент2 10" xfId="288"/>
    <cellStyle name="60% - Акцент2 10 2" xfId="289"/>
    <cellStyle name="60% - Акцент2 11" xfId="290"/>
    <cellStyle name="60% - Акцент2 11 2" xfId="291"/>
    <cellStyle name="60% - Акцент2 12" xfId="292"/>
    <cellStyle name="60% - Акцент2 2" xfId="293"/>
    <cellStyle name="60% - Акцент2 2 2" xfId="294"/>
    <cellStyle name="60% - Акцент2 3" xfId="295"/>
    <cellStyle name="60% - Акцент2 3 2" xfId="296"/>
    <cellStyle name="60% - Акцент2 4" xfId="297"/>
    <cellStyle name="60% - Акцент2 4 2" xfId="298"/>
    <cellStyle name="60% - Акцент2 5" xfId="299"/>
    <cellStyle name="60% - Акцент2 5 2" xfId="300"/>
    <cellStyle name="60% - Акцент2 6" xfId="301"/>
    <cellStyle name="60% - Акцент2 6 2" xfId="302"/>
    <cellStyle name="60% - Акцент2 7" xfId="303"/>
    <cellStyle name="60% - Акцент2 7 2" xfId="304"/>
    <cellStyle name="60% - Акцент2 8" xfId="305"/>
    <cellStyle name="60% - Акцент2 8 2" xfId="306"/>
    <cellStyle name="60% - Акцент2 9" xfId="307"/>
    <cellStyle name="60% - Акцент2 9 2" xfId="308"/>
    <cellStyle name="60% - Акцент3" xfId="309" builtinId="40" customBuiltin="1"/>
    <cellStyle name="60% - Акцент3 10" xfId="310"/>
    <cellStyle name="60% - Акцент3 10 2" xfId="311"/>
    <cellStyle name="60% - Акцент3 11" xfId="312"/>
    <cellStyle name="60% - Акцент3 11 2" xfId="313"/>
    <cellStyle name="60% - Акцент3 12" xfId="314"/>
    <cellStyle name="60% - Акцент3 2" xfId="315"/>
    <cellStyle name="60% - Акцент3 2 2" xfId="316"/>
    <cellStyle name="60% - Акцент3 3" xfId="317"/>
    <cellStyle name="60% - Акцент3 3 2" xfId="318"/>
    <cellStyle name="60% - Акцент3 4" xfId="319"/>
    <cellStyle name="60% - Акцент3 4 2" xfId="320"/>
    <cellStyle name="60% - Акцент3 5" xfId="321"/>
    <cellStyle name="60% - Акцент3 5 2" xfId="322"/>
    <cellStyle name="60% - Акцент3 6" xfId="323"/>
    <cellStyle name="60% - Акцент3 6 2" xfId="324"/>
    <cellStyle name="60% - Акцент3 7" xfId="325"/>
    <cellStyle name="60% - Акцент3 7 2" xfId="326"/>
    <cellStyle name="60% - Акцент3 8" xfId="327"/>
    <cellStyle name="60% - Акцент3 8 2" xfId="328"/>
    <cellStyle name="60% - Акцент3 9" xfId="329"/>
    <cellStyle name="60% - Акцент3 9 2" xfId="330"/>
    <cellStyle name="60% - Акцент4" xfId="331" builtinId="44" customBuiltin="1"/>
    <cellStyle name="60% - Акцент4 10" xfId="332"/>
    <cellStyle name="60% - Акцент4 10 2" xfId="333"/>
    <cellStyle name="60% - Акцент4 11" xfId="334"/>
    <cellStyle name="60% - Акцент4 11 2" xfId="335"/>
    <cellStyle name="60% - Акцент4 12" xfId="336"/>
    <cellStyle name="60% - Акцент4 2" xfId="337"/>
    <cellStyle name="60% - Акцент4 2 2" xfId="338"/>
    <cellStyle name="60% - Акцент4 3" xfId="339"/>
    <cellStyle name="60% - Акцент4 3 2" xfId="340"/>
    <cellStyle name="60% - Акцент4 4" xfId="341"/>
    <cellStyle name="60% - Акцент4 4 2" xfId="342"/>
    <cellStyle name="60% - Акцент4 5" xfId="343"/>
    <cellStyle name="60% - Акцент4 5 2" xfId="344"/>
    <cellStyle name="60% - Акцент4 6" xfId="345"/>
    <cellStyle name="60% - Акцент4 6 2" xfId="346"/>
    <cellStyle name="60% - Акцент4 7" xfId="347"/>
    <cellStyle name="60% - Акцент4 7 2" xfId="348"/>
    <cellStyle name="60% - Акцент4 8" xfId="349"/>
    <cellStyle name="60% - Акцент4 8 2" xfId="350"/>
    <cellStyle name="60% - Акцент4 9" xfId="351"/>
    <cellStyle name="60% - Акцент4 9 2" xfId="352"/>
    <cellStyle name="60% - Акцент5" xfId="353" builtinId="48" customBuiltin="1"/>
    <cellStyle name="60% - Акцент5 10" xfId="354"/>
    <cellStyle name="60% - Акцент5 10 2" xfId="355"/>
    <cellStyle name="60% - Акцент5 11" xfId="356"/>
    <cellStyle name="60% - Акцент5 11 2" xfId="357"/>
    <cellStyle name="60% - Акцент5 12" xfId="358"/>
    <cellStyle name="60% - Акцент5 2" xfId="359"/>
    <cellStyle name="60% - Акцент5 2 2" xfId="360"/>
    <cellStyle name="60% - Акцент5 3" xfId="361"/>
    <cellStyle name="60% - Акцент5 3 2" xfId="362"/>
    <cellStyle name="60% - Акцент5 4" xfId="363"/>
    <cellStyle name="60% - Акцент5 4 2" xfId="364"/>
    <cellStyle name="60% - Акцент5 5" xfId="365"/>
    <cellStyle name="60% - Акцент5 5 2" xfId="366"/>
    <cellStyle name="60% - Акцент5 6" xfId="367"/>
    <cellStyle name="60% - Акцент5 6 2" xfId="368"/>
    <cellStyle name="60% - Акцент5 7" xfId="369"/>
    <cellStyle name="60% - Акцент5 7 2" xfId="370"/>
    <cellStyle name="60% - Акцент5 8" xfId="371"/>
    <cellStyle name="60% - Акцент5 8 2" xfId="372"/>
    <cellStyle name="60% - Акцент5 9" xfId="373"/>
    <cellStyle name="60% - Акцент5 9 2" xfId="374"/>
    <cellStyle name="60% - Акцент6" xfId="375" builtinId="52" customBuiltin="1"/>
    <cellStyle name="60% - Акцент6 10" xfId="376"/>
    <cellStyle name="60% - Акцент6 10 2" xfId="377"/>
    <cellStyle name="60% - Акцент6 11" xfId="378"/>
    <cellStyle name="60% - Акцент6 11 2" xfId="379"/>
    <cellStyle name="60% - Акцент6 12" xfId="380"/>
    <cellStyle name="60% - Акцент6 2" xfId="381"/>
    <cellStyle name="60% - Акцент6 2 2" xfId="382"/>
    <cellStyle name="60% - Акцент6 3" xfId="383"/>
    <cellStyle name="60% - Акцент6 3 2" xfId="384"/>
    <cellStyle name="60% - Акцент6 4" xfId="385"/>
    <cellStyle name="60% - Акцент6 4 2" xfId="386"/>
    <cellStyle name="60% - Акцент6 5" xfId="387"/>
    <cellStyle name="60% - Акцент6 5 2" xfId="388"/>
    <cellStyle name="60% - Акцент6 6" xfId="389"/>
    <cellStyle name="60% - Акцент6 6 2" xfId="390"/>
    <cellStyle name="60% - Акцент6 7" xfId="391"/>
    <cellStyle name="60% - Акцент6 7 2" xfId="392"/>
    <cellStyle name="60% - Акцент6 8" xfId="393"/>
    <cellStyle name="60% - Акцент6 8 2" xfId="394"/>
    <cellStyle name="60% - Акцент6 9" xfId="395"/>
    <cellStyle name="60% - Акцент6 9 2" xfId="396"/>
    <cellStyle name="Акцент1" xfId="397" builtinId="29" customBuiltin="1"/>
    <cellStyle name="Акцент1 10" xfId="398"/>
    <cellStyle name="Акцент1 10 2" xfId="399"/>
    <cellStyle name="Акцент1 11" xfId="400"/>
    <cellStyle name="Акцент1 11 2" xfId="401"/>
    <cellStyle name="Акцент1 12" xfId="402"/>
    <cellStyle name="Акцент1 2" xfId="403"/>
    <cellStyle name="Акцент1 2 2" xfId="404"/>
    <cellStyle name="Акцент1 3" xfId="405"/>
    <cellStyle name="Акцент1 3 2" xfId="406"/>
    <cellStyle name="Акцент1 4" xfId="407"/>
    <cellStyle name="Акцент1 4 2" xfId="408"/>
    <cellStyle name="Акцент1 5" xfId="409"/>
    <cellStyle name="Акцент1 5 2" xfId="410"/>
    <cellStyle name="Акцент1 6" xfId="411"/>
    <cellStyle name="Акцент1 6 2" xfId="412"/>
    <cellStyle name="Акцент1 7" xfId="413"/>
    <cellStyle name="Акцент1 7 2" xfId="414"/>
    <cellStyle name="Акцент1 8" xfId="415"/>
    <cellStyle name="Акцент1 8 2" xfId="416"/>
    <cellStyle name="Акцент1 9" xfId="417"/>
    <cellStyle name="Акцент1 9 2" xfId="418"/>
    <cellStyle name="Акцент2" xfId="419" builtinId="33" customBuiltin="1"/>
    <cellStyle name="Акцент2 10" xfId="420"/>
    <cellStyle name="Акцент2 10 2" xfId="421"/>
    <cellStyle name="Акцент2 11" xfId="422"/>
    <cellStyle name="Акцент2 11 2" xfId="423"/>
    <cellStyle name="Акцент2 12" xfId="424"/>
    <cellStyle name="Акцент2 2" xfId="425"/>
    <cellStyle name="Акцент2 2 2" xfId="426"/>
    <cellStyle name="Акцент2 3" xfId="427"/>
    <cellStyle name="Акцент2 3 2" xfId="428"/>
    <cellStyle name="Акцент2 4" xfId="429"/>
    <cellStyle name="Акцент2 4 2" xfId="430"/>
    <cellStyle name="Акцент2 5" xfId="431"/>
    <cellStyle name="Акцент2 5 2" xfId="432"/>
    <cellStyle name="Акцент2 6" xfId="433"/>
    <cellStyle name="Акцент2 6 2" xfId="434"/>
    <cellStyle name="Акцент2 7" xfId="435"/>
    <cellStyle name="Акцент2 7 2" xfId="436"/>
    <cellStyle name="Акцент2 8" xfId="437"/>
    <cellStyle name="Акцент2 8 2" xfId="438"/>
    <cellStyle name="Акцент2 9" xfId="439"/>
    <cellStyle name="Акцент2 9 2" xfId="440"/>
    <cellStyle name="Акцент3" xfId="441" builtinId="37" customBuiltin="1"/>
    <cellStyle name="Акцент3 10" xfId="442"/>
    <cellStyle name="Акцент3 10 2" xfId="443"/>
    <cellStyle name="Акцент3 11" xfId="444"/>
    <cellStyle name="Акцент3 11 2" xfId="445"/>
    <cellStyle name="Акцент3 12" xfId="446"/>
    <cellStyle name="Акцент3 2" xfId="447"/>
    <cellStyle name="Акцент3 2 2" xfId="448"/>
    <cellStyle name="Акцент3 3" xfId="449"/>
    <cellStyle name="Акцент3 3 2" xfId="450"/>
    <cellStyle name="Акцент3 4" xfId="451"/>
    <cellStyle name="Акцент3 4 2" xfId="452"/>
    <cellStyle name="Акцент3 5" xfId="453"/>
    <cellStyle name="Акцент3 5 2" xfId="454"/>
    <cellStyle name="Акцент3 6" xfId="455"/>
    <cellStyle name="Акцент3 6 2" xfId="456"/>
    <cellStyle name="Акцент3 7" xfId="457"/>
    <cellStyle name="Акцент3 7 2" xfId="458"/>
    <cellStyle name="Акцент3 8" xfId="459"/>
    <cellStyle name="Акцент3 8 2" xfId="460"/>
    <cellStyle name="Акцент3 9" xfId="461"/>
    <cellStyle name="Акцент3 9 2" xfId="462"/>
    <cellStyle name="Акцент4" xfId="463" builtinId="41" customBuiltin="1"/>
    <cellStyle name="Акцент4 10" xfId="464"/>
    <cellStyle name="Акцент4 10 2" xfId="465"/>
    <cellStyle name="Акцент4 11" xfId="466"/>
    <cellStyle name="Акцент4 11 2" xfId="467"/>
    <cellStyle name="Акцент4 12" xfId="468"/>
    <cellStyle name="Акцент4 2" xfId="469"/>
    <cellStyle name="Акцент4 2 2" xfId="470"/>
    <cellStyle name="Акцент4 3" xfId="471"/>
    <cellStyle name="Акцент4 3 2" xfId="472"/>
    <cellStyle name="Акцент4 4" xfId="473"/>
    <cellStyle name="Акцент4 4 2" xfId="474"/>
    <cellStyle name="Акцент4 5" xfId="475"/>
    <cellStyle name="Акцент4 5 2" xfId="476"/>
    <cellStyle name="Акцент4 6" xfId="477"/>
    <cellStyle name="Акцент4 6 2" xfId="478"/>
    <cellStyle name="Акцент4 7" xfId="479"/>
    <cellStyle name="Акцент4 7 2" xfId="480"/>
    <cellStyle name="Акцент4 8" xfId="481"/>
    <cellStyle name="Акцент4 8 2" xfId="482"/>
    <cellStyle name="Акцент4 9" xfId="483"/>
    <cellStyle name="Акцент4 9 2" xfId="484"/>
    <cellStyle name="Акцент5" xfId="485" builtinId="45" customBuiltin="1"/>
    <cellStyle name="Акцент5 10" xfId="486"/>
    <cellStyle name="Акцент5 10 2" xfId="487"/>
    <cellStyle name="Акцент5 11" xfId="488"/>
    <cellStyle name="Акцент5 11 2" xfId="489"/>
    <cellStyle name="Акцент5 12" xfId="490"/>
    <cellStyle name="Акцент5 2" xfId="491"/>
    <cellStyle name="Акцент5 2 2" xfId="492"/>
    <cellStyle name="Акцент5 3" xfId="493"/>
    <cellStyle name="Акцент5 3 2" xfId="494"/>
    <cellStyle name="Акцент5 4" xfId="495"/>
    <cellStyle name="Акцент5 4 2" xfId="496"/>
    <cellStyle name="Акцент5 5" xfId="497"/>
    <cellStyle name="Акцент5 5 2" xfId="498"/>
    <cellStyle name="Акцент5 6" xfId="499"/>
    <cellStyle name="Акцент5 6 2" xfId="500"/>
    <cellStyle name="Акцент5 7" xfId="501"/>
    <cellStyle name="Акцент5 7 2" xfId="502"/>
    <cellStyle name="Акцент5 8" xfId="503"/>
    <cellStyle name="Акцент5 8 2" xfId="504"/>
    <cellStyle name="Акцент5 9" xfId="505"/>
    <cellStyle name="Акцент5 9 2" xfId="506"/>
    <cellStyle name="Акцент6" xfId="507" builtinId="49" customBuiltin="1"/>
    <cellStyle name="Акцент6 10" xfId="508"/>
    <cellStyle name="Акцент6 10 2" xfId="509"/>
    <cellStyle name="Акцент6 11" xfId="510"/>
    <cellStyle name="Акцент6 11 2" xfId="511"/>
    <cellStyle name="Акцент6 12" xfId="512"/>
    <cellStyle name="Акцент6 2" xfId="513"/>
    <cellStyle name="Акцент6 2 2" xfId="514"/>
    <cellStyle name="Акцент6 3" xfId="515"/>
    <cellStyle name="Акцент6 3 2" xfId="516"/>
    <cellStyle name="Акцент6 4" xfId="517"/>
    <cellStyle name="Акцент6 4 2" xfId="518"/>
    <cellStyle name="Акцент6 5" xfId="519"/>
    <cellStyle name="Акцент6 5 2" xfId="520"/>
    <cellStyle name="Акцент6 6" xfId="521"/>
    <cellStyle name="Акцент6 6 2" xfId="522"/>
    <cellStyle name="Акцент6 7" xfId="523"/>
    <cellStyle name="Акцент6 7 2" xfId="524"/>
    <cellStyle name="Акцент6 8" xfId="525"/>
    <cellStyle name="Акцент6 8 2" xfId="526"/>
    <cellStyle name="Акцент6 9" xfId="527"/>
    <cellStyle name="Акцент6 9 2" xfId="528"/>
    <cellStyle name="Ввод " xfId="529" builtinId="20" customBuiltin="1"/>
    <cellStyle name="Ввод  10" xfId="530"/>
    <cellStyle name="Ввод  10 2" xfId="531"/>
    <cellStyle name="Ввод  11" xfId="532"/>
    <cellStyle name="Ввод  11 2" xfId="533"/>
    <cellStyle name="Ввод  12" xfId="534"/>
    <cellStyle name="Ввод  2" xfId="535"/>
    <cellStyle name="Ввод  2 2" xfId="536"/>
    <cellStyle name="Ввод  3" xfId="537"/>
    <cellStyle name="Ввод  3 2" xfId="538"/>
    <cellStyle name="Ввод  4" xfId="539"/>
    <cellStyle name="Ввод  4 2" xfId="540"/>
    <cellStyle name="Ввод  5" xfId="541"/>
    <cellStyle name="Ввод  5 2" xfId="542"/>
    <cellStyle name="Ввод  6" xfId="543"/>
    <cellStyle name="Ввод  6 2" xfId="544"/>
    <cellStyle name="Ввод  7" xfId="545"/>
    <cellStyle name="Ввод  7 2" xfId="546"/>
    <cellStyle name="Ввод  8" xfId="547"/>
    <cellStyle name="Ввод  8 2" xfId="548"/>
    <cellStyle name="Ввод  9" xfId="549"/>
    <cellStyle name="Ввод  9 2" xfId="550"/>
    <cellStyle name="Вывод" xfId="551" builtinId="21" customBuiltin="1"/>
    <cellStyle name="Вывод 10" xfId="552"/>
    <cellStyle name="Вывод 10 2" xfId="553"/>
    <cellStyle name="Вывод 11" xfId="554"/>
    <cellStyle name="Вывод 11 2" xfId="555"/>
    <cellStyle name="Вывод 12" xfId="556"/>
    <cellStyle name="Вывод 2" xfId="557"/>
    <cellStyle name="Вывод 2 2" xfId="558"/>
    <cellStyle name="Вывод 3" xfId="559"/>
    <cellStyle name="Вывод 3 2" xfId="560"/>
    <cellStyle name="Вывод 4" xfId="561"/>
    <cellStyle name="Вывод 4 2" xfId="562"/>
    <cellStyle name="Вывод 5" xfId="563"/>
    <cellStyle name="Вывод 5 2" xfId="564"/>
    <cellStyle name="Вывод 6" xfId="565"/>
    <cellStyle name="Вывод 6 2" xfId="566"/>
    <cellStyle name="Вывод 7" xfId="567"/>
    <cellStyle name="Вывод 7 2" xfId="568"/>
    <cellStyle name="Вывод 8" xfId="569"/>
    <cellStyle name="Вывод 8 2" xfId="570"/>
    <cellStyle name="Вывод 9" xfId="571"/>
    <cellStyle name="Вывод 9 2" xfId="572"/>
    <cellStyle name="Вычисление" xfId="573" builtinId="22" customBuiltin="1"/>
    <cellStyle name="Вычисление 10" xfId="574"/>
    <cellStyle name="Вычисление 10 2" xfId="575"/>
    <cellStyle name="Вычисление 11" xfId="576"/>
    <cellStyle name="Вычисление 11 2" xfId="577"/>
    <cellStyle name="Вычисление 12" xfId="578"/>
    <cellStyle name="Вычисление 2" xfId="579"/>
    <cellStyle name="Вычисление 2 2" xfId="580"/>
    <cellStyle name="Вычисление 3" xfId="581"/>
    <cellStyle name="Вычисление 3 2" xfId="582"/>
    <cellStyle name="Вычисление 4" xfId="583"/>
    <cellStyle name="Вычисление 4 2" xfId="584"/>
    <cellStyle name="Вычисление 5" xfId="585"/>
    <cellStyle name="Вычисление 5 2" xfId="586"/>
    <cellStyle name="Вычисление 6" xfId="587"/>
    <cellStyle name="Вычисление 6 2" xfId="588"/>
    <cellStyle name="Вычисление 7" xfId="589"/>
    <cellStyle name="Вычисление 7 2" xfId="590"/>
    <cellStyle name="Вычисление 8" xfId="591"/>
    <cellStyle name="Вычисление 8 2" xfId="592"/>
    <cellStyle name="Вычисление 9" xfId="593"/>
    <cellStyle name="Вычисление 9 2" xfId="594"/>
    <cellStyle name="Заголовок 1" xfId="595" builtinId="16" customBuiltin="1"/>
    <cellStyle name="Заголовок 1 10" xfId="596"/>
    <cellStyle name="Заголовок 1 10 2" xfId="597"/>
    <cellStyle name="Заголовок 1 11" xfId="598"/>
    <cellStyle name="Заголовок 1 11 2" xfId="599"/>
    <cellStyle name="Заголовок 1 12" xfId="600"/>
    <cellStyle name="Заголовок 1 2" xfId="601"/>
    <cellStyle name="Заголовок 1 2 2" xfId="602"/>
    <cellStyle name="Заголовок 1 3" xfId="603"/>
    <cellStyle name="Заголовок 1 3 2" xfId="604"/>
    <cellStyle name="Заголовок 1 4" xfId="605"/>
    <cellStyle name="Заголовок 1 4 2" xfId="606"/>
    <cellStyle name="Заголовок 1 5" xfId="607"/>
    <cellStyle name="Заголовок 1 5 2" xfId="608"/>
    <cellStyle name="Заголовок 1 6" xfId="609"/>
    <cellStyle name="Заголовок 1 6 2" xfId="610"/>
    <cellStyle name="Заголовок 1 7" xfId="611"/>
    <cellStyle name="Заголовок 1 7 2" xfId="612"/>
    <cellStyle name="Заголовок 1 8" xfId="613"/>
    <cellStyle name="Заголовок 1 8 2" xfId="614"/>
    <cellStyle name="Заголовок 1 9" xfId="615"/>
    <cellStyle name="Заголовок 1 9 2" xfId="616"/>
    <cellStyle name="Заголовок 2" xfId="617" builtinId="17" customBuiltin="1"/>
    <cellStyle name="Заголовок 2 10" xfId="618"/>
    <cellStyle name="Заголовок 2 10 2" xfId="619"/>
    <cellStyle name="Заголовок 2 11" xfId="620"/>
    <cellStyle name="Заголовок 2 11 2" xfId="621"/>
    <cellStyle name="Заголовок 2 12" xfId="622"/>
    <cellStyle name="Заголовок 2 2" xfId="623"/>
    <cellStyle name="Заголовок 2 2 2" xfId="624"/>
    <cellStyle name="Заголовок 2 3" xfId="625"/>
    <cellStyle name="Заголовок 2 3 2" xfId="626"/>
    <cellStyle name="Заголовок 2 4" xfId="627"/>
    <cellStyle name="Заголовок 2 4 2" xfId="628"/>
    <cellStyle name="Заголовок 2 5" xfId="629"/>
    <cellStyle name="Заголовок 2 5 2" xfId="630"/>
    <cellStyle name="Заголовок 2 6" xfId="631"/>
    <cellStyle name="Заголовок 2 6 2" xfId="632"/>
    <cellStyle name="Заголовок 2 7" xfId="633"/>
    <cellStyle name="Заголовок 2 7 2" xfId="634"/>
    <cellStyle name="Заголовок 2 8" xfId="635"/>
    <cellStyle name="Заголовок 2 8 2" xfId="636"/>
    <cellStyle name="Заголовок 2 9" xfId="637"/>
    <cellStyle name="Заголовок 2 9 2" xfId="638"/>
    <cellStyle name="Заголовок 3" xfId="639" builtinId="18" customBuiltin="1"/>
    <cellStyle name="Заголовок 3 10" xfId="640"/>
    <cellStyle name="Заголовок 3 10 2" xfId="641"/>
    <cellStyle name="Заголовок 3 11" xfId="642"/>
    <cellStyle name="Заголовок 3 11 2" xfId="643"/>
    <cellStyle name="Заголовок 3 12" xfId="644"/>
    <cellStyle name="Заголовок 3 2" xfId="645"/>
    <cellStyle name="Заголовок 3 2 2" xfId="646"/>
    <cellStyle name="Заголовок 3 3" xfId="647"/>
    <cellStyle name="Заголовок 3 3 2" xfId="648"/>
    <cellStyle name="Заголовок 3 4" xfId="649"/>
    <cellStyle name="Заголовок 3 4 2" xfId="650"/>
    <cellStyle name="Заголовок 3 5" xfId="651"/>
    <cellStyle name="Заголовок 3 5 2" xfId="652"/>
    <cellStyle name="Заголовок 3 6" xfId="653"/>
    <cellStyle name="Заголовок 3 6 2" xfId="654"/>
    <cellStyle name="Заголовок 3 7" xfId="655"/>
    <cellStyle name="Заголовок 3 7 2" xfId="656"/>
    <cellStyle name="Заголовок 3 8" xfId="657"/>
    <cellStyle name="Заголовок 3 8 2" xfId="658"/>
    <cellStyle name="Заголовок 3 9" xfId="659"/>
    <cellStyle name="Заголовок 3 9 2" xfId="660"/>
    <cellStyle name="Заголовок 4" xfId="661" builtinId="19" customBuiltin="1"/>
    <cellStyle name="Заголовок 4 10" xfId="662"/>
    <cellStyle name="Заголовок 4 10 2" xfId="663"/>
    <cellStyle name="Заголовок 4 11" xfId="664"/>
    <cellStyle name="Заголовок 4 11 2" xfId="665"/>
    <cellStyle name="Заголовок 4 12" xfId="666"/>
    <cellStyle name="Заголовок 4 2" xfId="667"/>
    <cellStyle name="Заголовок 4 2 2" xfId="668"/>
    <cellStyle name="Заголовок 4 3" xfId="669"/>
    <cellStyle name="Заголовок 4 3 2" xfId="670"/>
    <cellStyle name="Заголовок 4 4" xfId="671"/>
    <cellStyle name="Заголовок 4 4 2" xfId="672"/>
    <cellStyle name="Заголовок 4 5" xfId="673"/>
    <cellStyle name="Заголовок 4 5 2" xfId="674"/>
    <cellStyle name="Заголовок 4 6" xfId="675"/>
    <cellStyle name="Заголовок 4 6 2" xfId="676"/>
    <cellStyle name="Заголовок 4 7" xfId="677"/>
    <cellStyle name="Заголовок 4 7 2" xfId="678"/>
    <cellStyle name="Заголовок 4 8" xfId="679"/>
    <cellStyle name="Заголовок 4 8 2" xfId="680"/>
    <cellStyle name="Заголовок 4 9" xfId="681"/>
    <cellStyle name="Заголовок 4 9 2" xfId="682"/>
    <cellStyle name="Итог" xfId="683" builtinId="25" customBuiltin="1"/>
    <cellStyle name="Итог 10" xfId="684"/>
    <cellStyle name="Итог 10 2" xfId="685"/>
    <cellStyle name="Итог 11" xfId="686"/>
    <cellStyle name="Итог 11 2" xfId="687"/>
    <cellStyle name="Итог 12" xfId="688"/>
    <cellStyle name="Итог 2" xfId="689"/>
    <cellStyle name="Итог 2 2" xfId="690"/>
    <cellStyle name="Итог 3" xfId="691"/>
    <cellStyle name="Итог 3 2" xfId="692"/>
    <cellStyle name="Итог 4" xfId="693"/>
    <cellStyle name="Итог 4 2" xfId="694"/>
    <cellStyle name="Итог 5" xfId="695"/>
    <cellStyle name="Итог 5 2" xfId="696"/>
    <cellStyle name="Итог 6" xfId="697"/>
    <cellStyle name="Итог 6 2" xfId="698"/>
    <cellStyle name="Итог 7" xfId="699"/>
    <cellStyle name="Итог 7 2" xfId="700"/>
    <cellStyle name="Итог 8" xfId="701"/>
    <cellStyle name="Итог 8 2" xfId="702"/>
    <cellStyle name="Итог 9" xfId="703"/>
    <cellStyle name="Итог 9 2" xfId="704"/>
    <cellStyle name="Контрольная ячейка" xfId="705" builtinId="23" customBuiltin="1"/>
    <cellStyle name="Контрольная ячейка 10" xfId="706"/>
    <cellStyle name="Контрольная ячейка 10 2" xfId="707"/>
    <cellStyle name="Контрольная ячейка 11" xfId="708"/>
    <cellStyle name="Контрольная ячейка 11 2" xfId="709"/>
    <cellStyle name="Контрольная ячейка 12" xfId="710"/>
    <cellStyle name="Контрольная ячейка 2" xfId="711"/>
    <cellStyle name="Контрольная ячейка 2 2" xfId="712"/>
    <cellStyle name="Контрольная ячейка 3" xfId="713"/>
    <cellStyle name="Контрольная ячейка 3 2" xfId="714"/>
    <cellStyle name="Контрольная ячейка 4" xfId="715"/>
    <cellStyle name="Контрольная ячейка 4 2" xfId="716"/>
    <cellStyle name="Контрольная ячейка 5" xfId="717"/>
    <cellStyle name="Контрольная ячейка 5 2" xfId="718"/>
    <cellStyle name="Контрольная ячейка 6" xfId="719"/>
    <cellStyle name="Контрольная ячейка 6 2" xfId="720"/>
    <cellStyle name="Контрольная ячейка 7" xfId="721"/>
    <cellStyle name="Контрольная ячейка 7 2" xfId="722"/>
    <cellStyle name="Контрольная ячейка 8" xfId="723"/>
    <cellStyle name="Контрольная ячейка 8 2" xfId="724"/>
    <cellStyle name="Контрольная ячейка 9" xfId="725"/>
    <cellStyle name="Контрольная ячейка 9 2" xfId="726"/>
    <cellStyle name="Название" xfId="727" builtinId="15" customBuiltin="1"/>
    <cellStyle name="Название 10" xfId="728"/>
    <cellStyle name="Название 10 2" xfId="729"/>
    <cellStyle name="Название 11" xfId="730"/>
    <cellStyle name="Название 11 2" xfId="731"/>
    <cellStyle name="Название 12" xfId="732"/>
    <cellStyle name="Название 2" xfId="733"/>
    <cellStyle name="Название 2 2" xfId="734"/>
    <cellStyle name="Название 3" xfId="735"/>
    <cellStyle name="Название 3 2" xfId="736"/>
    <cellStyle name="Название 4" xfId="737"/>
    <cellStyle name="Название 4 2" xfId="738"/>
    <cellStyle name="Название 5" xfId="739"/>
    <cellStyle name="Название 5 2" xfId="740"/>
    <cellStyle name="Название 6" xfId="741"/>
    <cellStyle name="Название 6 2" xfId="742"/>
    <cellStyle name="Название 7" xfId="743"/>
    <cellStyle name="Название 7 2" xfId="744"/>
    <cellStyle name="Название 8" xfId="745"/>
    <cellStyle name="Название 8 2" xfId="746"/>
    <cellStyle name="Название 9" xfId="747"/>
    <cellStyle name="Название 9 2" xfId="748"/>
    <cellStyle name="Нейтральный" xfId="749" builtinId="28" customBuiltin="1"/>
    <cellStyle name="Нейтральный 10" xfId="750"/>
    <cellStyle name="Нейтральный 10 2" xfId="751"/>
    <cellStyle name="Нейтральный 11" xfId="752"/>
    <cellStyle name="Нейтральный 11 2" xfId="753"/>
    <cellStyle name="Нейтральный 12" xfId="754"/>
    <cellStyle name="Нейтральный 2" xfId="755"/>
    <cellStyle name="Нейтральный 2 2" xfId="756"/>
    <cellStyle name="Нейтральный 3" xfId="757"/>
    <cellStyle name="Нейтральный 3 2" xfId="758"/>
    <cellStyle name="Нейтральный 4" xfId="759"/>
    <cellStyle name="Нейтральный 4 2" xfId="760"/>
    <cellStyle name="Нейтральный 5" xfId="761"/>
    <cellStyle name="Нейтральный 5 2" xfId="762"/>
    <cellStyle name="Нейтральный 6" xfId="763"/>
    <cellStyle name="Нейтральный 6 2" xfId="764"/>
    <cellStyle name="Нейтральный 7" xfId="765"/>
    <cellStyle name="Нейтральный 7 2" xfId="766"/>
    <cellStyle name="Нейтральный 8" xfId="767"/>
    <cellStyle name="Нейтральный 8 2" xfId="768"/>
    <cellStyle name="Нейтральный 9" xfId="769"/>
    <cellStyle name="Нейтральный 9 2" xfId="770"/>
    <cellStyle name="Обычный" xfId="0" builtinId="0"/>
    <cellStyle name="Обычный 2" xfId="771"/>
    <cellStyle name="Обычный 3" xfId="772"/>
    <cellStyle name="Плохой" xfId="773" builtinId="27" customBuiltin="1"/>
    <cellStyle name="Плохой 10" xfId="774"/>
    <cellStyle name="Плохой 10 2" xfId="775"/>
    <cellStyle name="Плохой 11" xfId="776"/>
    <cellStyle name="Плохой 11 2" xfId="777"/>
    <cellStyle name="Плохой 12" xfId="778"/>
    <cellStyle name="Плохой 2" xfId="779"/>
    <cellStyle name="Плохой 2 2" xfId="780"/>
    <cellStyle name="Плохой 3" xfId="781"/>
    <cellStyle name="Плохой 3 2" xfId="782"/>
    <cellStyle name="Плохой 4" xfId="783"/>
    <cellStyle name="Плохой 4 2" xfId="784"/>
    <cellStyle name="Плохой 5" xfId="785"/>
    <cellStyle name="Плохой 5 2" xfId="786"/>
    <cellStyle name="Плохой 6" xfId="787"/>
    <cellStyle name="Плохой 6 2" xfId="788"/>
    <cellStyle name="Плохой 7" xfId="789"/>
    <cellStyle name="Плохой 7 2" xfId="790"/>
    <cellStyle name="Плохой 8" xfId="791"/>
    <cellStyle name="Плохой 8 2" xfId="792"/>
    <cellStyle name="Плохой 9" xfId="793"/>
    <cellStyle name="Плохой 9 2" xfId="794"/>
    <cellStyle name="Пояснение" xfId="795" builtinId="53" customBuiltin="1"/>
    <cellStyle name="Пояснение 10" xfId="796"/>
    <cellStyle name="Пояснение 10 2" xfId="797"/>
    <cellStyle name="Пояснение 11" xfId="798"/>
    <cellStyle name="Пояснение 11 2" xfId="799"/>
    <cellStyle name="Пояснение 12" xfId="800"/>
    <cellStyle name="Пояснение 2" xfId="801"/>
    <cellStyle name="Пояснение 2 2" xfId="802"/>
    <cellStyle name="Пояснение 3" xfId="803"/>
    <cellStyle name="Пояснение 3 2" xfId="804"/>
    <cellStyle name="Пояснение 4" xfId="805"/>
    <cellStyle name="Пояснение 4 2" xfId="806"/>
    <cellStyle name="Пояснение 5" xfId="807"/>
    <cellStyle name="Пояснение 5 2" xfId="808"/>
    <cellStyle name="Пояснение 6" xfId="809"/>
    <cellStyle name="Пояснение 6 2" xfId="810"/>
    <cellStyle name="Пояснение 7" xfId="811"/>
    <cellStyle name="Пояснение 7 2" xfId="812"/>
    <cellStyle name="Пояснение 8" xfId="813"/>
    <cellStyle name="Пояснение 8 2" xfId="814"/>
    <cellStyle name="Пояснение 9" xfId="815"/>
    <cellStyle name="Пояснение 9 2" xfId="816"/>
    <cellStyle name="Примечание" xfId="817" builtinId="10" customBuiltin="1"/>
    <cellStyle name="Примечание 10" xfId="818"/>
    <cellStyle name="Примечание 10 2" xfId="819"/>
    <cellStyle name="Примечание 11" xfId="820"/>
    <cellStyle name="Примечание 11 2" xfId="821"/>
    <cellStyle name="Примечание 12" xfId="822"/>
    <cellStyle name="Примечание 2" xfId="823"/>
    <cellStyle name="Примечание 2 2" xfId="824"/>
    <cellStyle name="Примечание 3" xfId="825"/>
    <cellStyle name="Примечание 3 2" xfId="826"/>
    <cellStyle name="Примечание 4" xfId="827"/>
    <cellStyle name="Примечание 4 2" xfId="828"/>
    <cellStyle name="Примечание 5" xfId="829"/>
    <cellStyle name="Примечание 5 2" xfId="830"/>
    <cellStyle name="Примечание 6" xfId="831"/>
    <cellStyle name="Примечание 6 2" xfId="832"/>
    <cellStyle name="Примечание 7" xfId="833"/>
    <cellStyle name="Примечание 7 2" xfId="834"/>
    <cellStyle name="Примечание 8" xfId="835"/>
    <cellStyle name="Примечание 8 2" xfId="836"/>
    <cellStyle name="Примечание 9" xfId="837"/>
    <cellStyle name="Примечание 9 2" xfId="838"/>
    <cellStyle name="Связанная ячейка" xfId="839" builtinId="24" customBuiltin="1"/>
    <cellStyle name="Связанная ячейка 10" xfId="840"/>
    <cellStyle name="Связанная ячейка 10 2" xfId="841"/>
    <cellStyle name="Связанная ячейка 11" xfId="842"/>
    <cellStyle name="Связанная ячейка 11 2" xfId="843"/>
    <cellStyle name="Связанная ячейка 12" xfId="844"/>
    <cellStyle name="Связанная ячейка 2" xfId="845"/>
    <cellStyle name="Связанная ячейка 2 2" xfId="846"/>
    <cellStyle name="Связанная ячейка 3" xfId="847"/>
    <cellStyle name="Связанная ячейка 3 2" xfId="848"/>
    <cellStyle name="Связанная ячейка 4" xfId="849"/>
    <cellStyle name="Связанная ячейка 4 2" xfId="850"/>
    <cellStyle name="Связанная ячейка 5" xfId="851"/>
    <cellStyle name="Связанная ячейка 5 2" xfId="852"/>
    <cellStyle name="Связанная ячейка 6" xfId="853"/>
    <cellStyle name="Связанная ячейка 6 2" xfId="854"/>
    <cellStyle name="Связанная ячейка 7" xfId="855"/>
    <cellStyle name="Связанная ячейка 7 2" xfId="856"/>
    <cellStyle name="Связанная ячейка 8" xfId="857"/>
    <cellStyle name="Связанная ячейка 8 2" xfId="858"/>
    <cellStyle name="Связанная ячейка 9" xfId="859"/>
    <cellStyle name="Связанная ячейка 9 2" xfId="860"/>
    <cellStyle name="Текст предупреждения" xfId="861" builtinId="11" customBuiltin="1"/>
    <cellStyle name="Текст предупреждения 10" xfId="862"/>
    <cellStyle name="Текст предупреждения 10 2" xfId="863"/>
    <cellStyle name="Текст предупреждения 11" xfId="864"/>
    <cellStyle name="Текст предупреждения 11 2" xfId="865"/>
    <cellStyle name="Текст предупреждения 12" xfId="866"/>
    <cellStyle name="Текст предупреждения 2" xfId="867"/>
    <cellStyle name="Текст предупреждения 2 2" xfId="868"/>
    <cellStyle name="Текст предупреждения 3" xfId="869"/>
    <cellStyle name="Текст предупреждения 3 2" xfId="870"/>
    <cellStyle name="Текст предупреждения 4" xfId="871"/>
    <cellStyle name="Текст предупреждения 4 2" xfId="872"/>
    <cellStyle name="Текст предупреждения 5" xfId="873"/>
    <cellStyle name="Текст предупреждения 5 2" xfId="874"/>
    <cellStyle name="Текст предупреждения 6" xfId="875"/>
    <cellStyle name="Текст предупреждения 6 2" xfId="876"/>
    <cellStyle name="Текст предупреждения 7" xfId="877"/>
    <cellStyle name="Текст предупреждения 7 2" xfId="878"/>
    <cellStyle name="Текст предупреждения 8" xfId="879"/>
    <cellStyle name="Текст предупреждения 8 2" xfId="880"/>
    <cellStyle name="Текст предупреждения 9" xfId="881"/>
    <cellStyle name="Текст предупреждения 9 2" xfId="882"/>
    <cellStyle name="Финансовый" xfId="883" builtinId="3"/>
    <cellStyle name="Хороший" xfId="884" builtinId="26" customBuiltin="1"/>
    <cellStyle name="Хороший 10" xfId="885"/>
    <cellStyle name="Хороший 10 2" xfId="886"/>
    <cellStyle name="Хороший 11" xfId="887"/>
    <cellStyle name="Хороший 11 2" xfId="888"/>
    <cellStyle name="Хороший 12" xfId="889"/>
    <cellStyle name="Хороший 2" xfId="890"/>
    <cellStyle name="Хороший 2 2" xfId="891"/>
    <cellStyle name="Хороший 3" xfId="892"/>
    <cellStyle name="Хороший 3 2" xfId="893"/>
    <cellStyle name="Хороший 4" xfId="894"/>
    <cellStyle name="Хороший 4 2" xfId="895"/>
    <cellStyle name="Хороший 5" xfId="896"/>
    <cellStyle name="Хороший 5 2" xfId="897"/>
    <cellStyle name="Хороший 6" xfId="898"/>
    <cellStyle name="Хороший 6 2" xfId="899"/>
    <cellStyle name="Хороший 7" xfId="900"/>
    <cellStyle name="Хороший 7 2" xfId="901"/>
    <cellStyle name="Хороший 8" xfId="902"/>
    <cellStyle name="Хороший 8 2" xfId="903"/>
    <cellStyle name="Хороший 9" xfId="904"/>
    <cellStyle name="Хороший 9 2" xfId="9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27"/>
  <sheetViews>
    <sheetView view="pageLayout" zoomScaleNormal="100" workbookViewId="0">
      <selection activeCell="V3" sqref="V3"/>
    </sheetView>
  </sheetViews>
  <sheetFormatPr defaultRowHeight="12.75" x14ac:dyDescent="0.25"/>
  <cols>
    <col min="1" max="7" width="4.85546875" style="1" customWidth="1"/>
    <col min="8" max="13" width="4.140625" style="1" customWidth="1"/>
    <col min="14" max="14" width="5.85546875" style="1" customWidth="1"/>
    <col min="15" max="15" width="7.42578125" style="1" customWidth="1"/>
    <col min="16" max="16" width="4.140625" style="1" customWidth="1"/>
    <col min="17" max="17" width="6.85546875" style="1" customWidth="1"/>
    <col min="18" max="22" width="4.140625" style="1" customWidth="1"/>
    <col min="23" max="23" width="5.140625" style="1" customWidth="1"/>
    <col min="24" max="24" width="6.85546875" style="1" customWidth="1"/>
    <col min="25" max="25" width="6" style="1" customWidth="1"/>
    <col min="26" max="26" width="5.85546875" style="1" customWidth="1"/>
    <col min="27" max="16384" width="9.140625" style="1"/>
  </cols>
  <sheetData>
    <row r="1" spans="1:26" ht="54" customHeight="1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22" t="s">
        <v>134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21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2" t="s">
        <v>228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76.5" customHeight="1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5" spans="1:26" ht="12.75" customHeight="1" x14ac:dyDescent="0.2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2.75" customHeight="1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 ht="39.75" customHeight="1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9" spans="1:26" ht="110.25" customHeight="1" x14ac:dyDescent="0.25">
      <c r="A9" s="4"/>
      <c r="B9" s="4"/>
      <c r="C9" s="4"/>
      <c r="D9" s="123" t="s">
        <v>220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4"/>
    </row>
    <row r="10" spans="1:26" ht="23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s="2" customFormat="1" ht="12" x14ac:dyDescent="0.25"/>
    <row r="12" spans="1:26" s="5" customFormat="1" ht="33.75" customHeight="1" x14ac:dyDescent="0.2">
      <c r="A12" s="7"/>
      <c r="B12" s="7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s="5" customFormat="1" ht="23.25" customHeight="1" x14ac:dyDescent="0.2">
      <c r="A13" s="7"/>
      <c r="B13" s="7"/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6" s="9" customFormat="1" ht="23.25" customHeight="1" x14ac:dyDescent="0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8"/>
      <c r="S14" s="8"/>
      <c r="T14" s="8"/>
      <c r="U14" s="8"/>
      <c r="V14" s="8"/>
      <c r="W14" s="8"/>
      <c r="X14" s="8"/>
      <c r="Y14" s="8"/>
    </row>
    <row r="15" spans="1:26" s="5" customFormat="1" ht="23.25" customHeight="1" x14ac:dyDescent="0.2">
      <c r="A15" s="7"/>
      <c r="B15" s="7"/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6" s="5" customFormat="1" ht="23.25" customHeight="1" x14ac:dyDescent="0.2">
      <c r="A16" s="7"/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5" customFormat="1" ht="29.25" customHeight="1" x14ac:dyDescent="0.2">
      <c r="A17" s="7"/>
      <c r="B17" s="7"/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5" customFormat="1" ht="40.5" customHeight="1" x14ac:dyDescent="0.2">
      <c r="A18" s="7"/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5" customFormat="1" ht="31.5" customHeight="1" x14ac:dyDescent="0.2">
      <c r="A19" s="7"/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5" customFormat="1" ht="23.25" customHeight="1" x14ac:dyDescent="0.2">
      <c r="A20" s="10"/>
      <c r="B20" s="10"/>
      <c r="C20" s="10"/>
      <c r="D20" s="10"/>
      <c r="E20" s="10"/>
      <c r="F20" s="10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5" customFormat="1" ht="23.25" customHeight="1" x14ac:dyDescent="0.2">
      <c r="A21" s="7"/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5" customFormat="1" ht="23.25" customHeight="1" x14ac:dyDescent="0.2">
      <c r="A22" s="7"/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5" customFormat="1" ht="23.25" customHeight="1" x14ac:dyDescent="0.2">
      <c r="A23" s="7"/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B24" s="11"/>
      <c r="C24" s="11"/>
      <c r="D24" s="11"/>
      <c r="E24" s="11"/>
      <c r="F24" s="11"/>
    </row>
    <row r="25" spans="1:25" ht="16.5" customHeight="1" x14ac:dyDescent="0.25">
      <c r="B25" s="12"/>
      <c r="C25" s="12"/>
      <c r="D25" s="12"/>
      <c r="E25" s="12"/>
      <c r="F25" s="12"/>
    </row>
    <row r="26" spans="1:25" ht="42.75" customHeight="1" x14ac:dyDescent="0.25">
      <c r="B26" s="13"/>
      <c r="C26" s="13"/>
      <c r="D26" s="13"/>
      <c r="E26" s="13"/>
      <c r="F26" s="13"/>
    </row>
    <row r="27" spans="1:25" ht="22.5" customHeight="1" x14ac:dyDescent="0.25">
      <c r="E27" s="14"/>
      <c r="F27" s="14"/>
    </row>
  </sheetData>
  <mergeCells count="4">
    <mergeCell ref="A14:Q14"/>
    <mergeCell ref="O1:Z1"/>
    <mergeCell ref="D9:X9"/>
    <mergeCell ref="O2:Z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&amp;L&amp;"Times New Roman,обычный"&amp;8&amp;F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0"/>
  <sheetViews>
    <sheetView view="pageLayout" zoomScaleNormal="100" workbookViewId="0">
      <selection activeCell="D5" sqref="D5"/>
    </sheetView>
  </sheetViews>
  <sheetFormatPr defaultRowHeight="12.75" x14ac:dyDescent="0.2"/>
  <cols>
    <col min="1" max="1" width="4.5703125" style="15" customWidth="1"/>
    <col min="2" max="2" width="54.85546875" style="16" customWidth="1"/>
    <col min="3" max="3" width="19.5703125" style="16" bestFit="1" customWidth="1"/>
    <col min="4" max="4" width="17.85546875" style="16" customWidth="1"/>
    <col min="5" max="5" width="19.85546875" style="16" customWidth="1"/>
    <col min="6" max="6" width="17.85546875" style="16" customWidth="1"/>
    <col min="7" max="7" width="9.140625" style="16" customWidth="1"/>
    <col min="8" max="8" width="16.140625" style="5" customWidth="1"/>
    <col min="9" max="16384" width="9.140625" style="16"/>
  </cols>
  <sheetData>
    <row r="1" spans="1:8" x14ac:dyDescent="0.2">
      <c r="E1" s="125"/>
      <c r="F1" s="125"/>
    </row>
    <row r="2" spans="1:8" s="18" customFormat="1" ht="47.25" customHeight="1" x14ac:dyDescent="0.25">
      <c r="A2" s="126" t="s">
        <v>131</v>
      </c>
      <c r="B2" s="126"/>
      <c r="C2" s="126"/>
      <c r="D2" s="126"/>
      <c r="E2" s="126"/>
      <c r="F2" s="126"/>
      <c r="H2" s="19"/>
    </row>
    <row r="3" spans="1:8" s="22" customFormat="1" ht="12.75" customHeight="1" x14ac:dyDescent="0.25">
      <c r="A3" s="127" t="s">
        <v>0</v>
      </c>
      <c r="B3" s="128"/>
      <c r="C3" s="129" t="s">
        <v>221</v>
      </c>
      <c r="D3" s="128" t="s">
        <v>1</v>
      </c>
      <c r="E3" s="128"/>
      <c r="F3" s="128"/>
      <c r="H3" s="23"/>
    </row>
    <row r="4" spans="1:8" s="22" customFormat="1" ht="63" customHeight="1" x14ac:dyDescent="0.25">
      <c r="A4" s="128"/>
      <c r="B4" s="128"/>
      <c r="C4" s="130"/>
      <c r="D4" s="21" t="s">
        <v>2</v>
      </c>
      <c r="E4" s="21" t="s">
        <v>3</v>
      </c>
      <c r="F4" s="21" t="s">
        <v>4</v>
      </c>
      <c r="H4" s="23"/>
    </row>
    <row r="5" spans="1:8" s="29" customFormat="1" ht="50.45" customHeight="1" x14ac:dyDescent="0.25">
      <c r="A5" s="25" t="s">
        <v>5</v>
      </c>
      <c r="B5" s="26" t="s">
        <v>6</v>
      </c>
      <c r="C5" s="27"/>
      <c r="D5" s="28"/>
      <c r="E5" s="28"/>
      <c r="F5" s="28"/>
    </row>
    <row r="6" spans="1:8" s="31" customFormat="1" ht="12.75" customHeight="1" x14ac:dyDescent="0.25">
      <c r="A6" s="25"/>
      <c r="B6" s="82" t="s">
        <v>7</v>
      </c>
      <c r="C6" s="30"/>
      <c r="D6" s="30"/>
      <c r="E6" s="30"/>
      <c r="F6" s="30"/>
    </row>
    <row r="7" spans="1:8" s="31" customFormat="1" ht="30" customHeight="1" x14ac:dyDescent="0.25">
      <c r="A7" s="25"/>
      <c r="B7" s="79" t="s">
        <v>8</v>
      </c>
      <c r="C7" s="113">
        <f t="shared" ref="C7:C15" si="0">D7+E7+F7</f>
        <v>11626386.299999999</v>
      </c>
      <c r="D7" s="115">
        <f>61699.7+3852.6</f>
        <v>65552.3</v>
      </c>
      <c r="E7" s="117">
        <v>11551173.899999999</v>
      </c>
      <c r="F7" s="115">
        <f>625.1+9035</f>
        <v>9660.1</v>
      </c>
    </row>
    <row r="8" spans="1:8" s="31" customFormat="1" ht="28.5" customHeight="1" x14ac:dyDescent="0.25">
      <c r="A8" s="25"/>
      <c r="B8" s="32" t="s">
        <v>9</v>
      </c>
      <c r="C8" s="114">
        <f t="shared" si="0"/>
        <v>335375.2</v>
      </c>
      <c r="D8" s="116">
        <v>13715.8</v>
      </c>
      <c r="E8" s="116">
        <v>321659.40000000002</v>
      </c>
      <c r="F8" s="118">
        <v>0</v>
      </c>
    </row>
    <row r="9" spans="1:8" s="31" customFormat="1" ht="21" customHeight="1" x14ac:dyDescent="0.25">
      <c r="A9" s="25"/>
      <c r="B9" s="81" t="s">
        <v>130</v>
      </c>
      <c r="C9" s="114">
        <f t="shared" si="0"/>
        <v>207430.09999999998</v>
      </c>
      <c r="D9" s="116">
        <v>39</v>
      </c>
      <c r="E9" s="116">
        <v>202532.3</v>
      </c>
      <c r="F9" s="118">
        <v>4858.8</v>
      </c>
    </row>
    <row r="10" spans="1:8" s="31" customFormat="1" ht="17.25" customHeight="1" x14ac:dyDescent="0.25">
      <c r="A10" s="25"/>
      <c r="B10" s="80" t="s">
        <v>10</v>
      </c>
      <c r="C10" s="114">
        <f t="shared" si="0"/>
        <v>11036.2</v>
      </c>
      <c r="D10" s="116">
        <v>361.6</v>
      </c>
      <c r="E10" s="118">
        <v>7641.7</v>
      </c>
      <c r="F10" s="118">
        <v>3032.9</v>
      </c>
    </row>
    <row r="11" spans="1:8" s="31" customFormat="1" ht="18.75" customHeight="1" x14ac:dyDescent="0.25">
      <c r="A11" s="25"/>
      <c r="B11" s="80" t="s">
        <v>11</v>
      </c>
      <c r="C11" s="114">
        <f t="shared" si="0"/>
        <v>311304.8</v>
      </c>
      <c r="D11" s="116">
        <v>0</v>
      </c>
      <c r="E11" s="116">
        <v>301816.2</v>
      </c>
      <c r="F11" s="118">
        <v>9488.6</v>
      </c>
    </row>
    <row r="12" spans="1:8" s="31" customFormat="1" ht="18.75" customHeight="1" x14ac:dyDescent="0.25">
      <c r="A12" s="25"/>
      <c r="B12" s="32" t="s">
        <v>12</v>
      </c>
      <c r="C12" s="114">
        <f t="shared" si="0"/>
        <v>178322.1</v>
      </c>
      <c r="D12" s="116">
        <v>0</v>
      </c>
      <c r="E12" s="116">
        <v>170987.7</v>
      </c>
      <c r="F12" s="118">
        <v>7334.4</v>
      </c>
    </row>
    <row r="13" spans="1:8" s="31" customFormat="1" ht="18.75" customHeight="1" x14ac:dyDescent="0.25">
      <c r="A13" s="25"/>
      <c r="B13" s="32" t="s">
        <v>13</v>
      </c>
      <c r="C13" s="114">
        <f t="shared" si="0"/>
        <v>50424.2</v>
      </c>
      <c r="D13" s="116">
        <v>2850.1</v>
      </c>
      <c r="E13" s="116">
        <v>16592.599999999999</v>
      </c>
      <c r="F13" s="118">
        <v>30981.5</v>
      </c>
    </row>
    <row r="14" spans="1:8" s="31" customFormat="1" ht="30.75" customHeight="1" x14ac:dyDescent="0.25">
      <c r="A14" s="25"/>
      <c r="B14" s="32" t="s">
        <v>14</v>
      </c>
      <c r="C14" s="114">
        <f t="shared" si="0"/>
        <v>229452.1</v>
      </c>
      <c r="D14" s="116">
        <v>0</v>
      </c>
      <c r="E14" s="116">
        <v>216226.1</v>
      </c>
      <c r="F14" s="118">
        <v>13226</v>
      </c>
    </row>
    <row r="15" spans="1:8" s="31" customFormat="1" ht="16.5" customHeight="1" x14ac:dyDescent="0.25">
      <c r="A15" s="25"/>
      <c r="B15" s="32" t="s">
        <v>15</v>
      </c>
      <c r="C15" s="114">
        <f t="shared" si="0"/>
        <v>948113.8</v>
      </c>
      <c r="D15" s="116">
        <v>376.5</v>
      </c>
      <c r="E15" s="116">
        <v>905910.3</v>
      </c>
      <c r="F15" s="118">
        <f>28035+13792</f>
        <v>41827</v>
      </c>
    </row>
    <row r="16" spans="1:8" s="31" customFormat="1" ht="15" customHeight="1" x14ac:dyDescent="0.25">
      <c r="A16" s="33"/>
      <c r="B16" s="34" t="s">
        <v>16</v>
      </c>
      <c r="C16" s="76">
        <f>SUM(C7:C15)</f>
        <v>13897844.799999997</v>
      </c>
      <c r="D16" s="76">
        <f>SUM(D7:D15)</f>
        <v>82895.300000000017</v>
      </c>
      <c r="E16" s="76">
        <f>SUM(E7:E15)</f>
        <v>13694540.199999997</v>
      </c>
      <c r="F16" s="76">
        <f>SUM(F7:F15)</f>
        <v>120409.3</v>
      </c>
    </row>
    <row r="17" spans="1:9" s="37" customFormat="1" ht="49.5" customHeight="1" x14ac:dyDescent="0.25">
      <c r="A17" s="35" t="s">
        <v>17</v>
      </c>
      <c r="B17" s="36" t="s">
        <v>40</v>
      </c>
      <c r="C17" s="72">
        <f>E17+F17+D17</f>
        <v>361577.49999999994</v>
      </c>
      <c r="D17" s="72">
        <f>89.4+1928.3</f>
        <v>2017.7</v>
      </c>
      <c r="E17" s="72">
        <f>82454.8+4470+3852.5+591+10.2+14.1+709.2+83861.1+37500+60641.1+5211.8+72260.9+6377-10.2</f>
        <v>357943.49999999994</v>
      </c>
      <c r="F17" s="72">
        <f>1476.6+129.5+10.2</f>
        <v>1616.3</v>
      </c>
      <c r="H17" s="29"/>
      <c r="I17" s="83"/>
    </row>
    <row r="18" spans="1:9" s="40" customFormat="1" ht="18" customHeight="1" x14ac:dyDescent="0.25">
      <c r="A18" s="38"/>
      <c r="B18" s="39" t="s">
        <v>18</v>
      </c>
      <c r="C18" s="76">
        <f>D18+E18+F18</f>
        <v>14259422.299999997</v>
      </c>
      <c r="D18" s="76">
        <f>D16+D17</f>
        <v>84913.000000000015</v>
      </c>
      <c r="E18" s="76">
        <f>E16+E17</f>
        <v>14052483.699999997</v>
      </c>
      <c r="F18" s="76">
        <f>F16+F17</f>
        <v>122025.60000000001</v>
      </c>
      <c r="H18" s="31"/>
    </row>
    <row r="20" spans="1:9" x14ac:dyDescent="0.2">
      <c r="C20" s="74"/>
    </row>
  </sheetData>
  <mergeCells count="5">
    <mergeCell ref="E1:F1"/>
    <mergeCell ref="A2:F2"/>
    <mergeCell ref="A3:B4"/>
    <mergeCell ref="C3:C4"/>
    <mergeCell ref="D3:F3"/>
  </mergeCells>
  <phoneticPr fontId="34" type="noConversion"/>
  <pageMargins left="0.70866141732283472" right="0.31496062992125984" top="0.74803149606299213" bottom="0.74803149606299213" header="0.31496062992125984" footer="0.31496062992125984"/>
  <pageSetup paperSize="9" orientation="landscape" r:id="rId1"/>
  <headerFooter>
    <oddHeader>&amp;C&amp;"Times New Roman,обычный"&amp;12 2</oddHeader>
    <oddFooter>&amp;L&amp;"Times New Roman,обычный"&amp;8&amp;F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98"/>
  <sheetViews>
    <sheetView view="pageLayout" zoomScaleNormal="100" workbookViewId="0">
      <selection activeCell="A10" sqref="A10"/>
    </sheetView>
  </sheetViews>
  <sheetFormatPr defaultRowHeight="12.75" x14ac:dyDescent="0.25"/>
  <cols>
    <col min="1" max="1" width="73.140625" style="1" customWidth="1"/>
    <col min="2" max="2" width="22" style="1" customWidth="1"/>
    <col min="3" max="3" width="32.140625" style="1" customWidth="1"/>
    <col min="4" max="4" width="22.42578125" style="41" customWidth="1"/>
    <col min="5" max="16384" width="9.140625" style="41"/>
  </cols>
  <sheetData>
    <row r="1" spans="1:8" ht="12.75" customHeight="1" x14ac:dyDescent="0.2">
      <c r="B1" s="3"/>
      <c r="C1" s="17"/>
    </row>
    <row r="2" spans="1:8" s="16" customFormat="1" ht="40.5" customHeight="1" x14ac:dyDescent="0.2">
      <c r="A2" s="131" t="s">
        <v>132</v>
      </c>
      <c r="B2" s="131"/>
      <c r="C2" s="131"/>
      <c r="D2" s="42"/>
      <c r="E2" s="42"/>
      <c r="F2" s="42"/>
      <c r="H2" s="5"/>
    </row>
    <row r="3" spans="1:8" ht="7.5" customHeight="1" x14ac:dyDescent="0.25"/>
    <row r="4" spans="1:8" s="23" customFormat="1" ht="68.25" customHeight="1" x14ac:dyDescent="0.25">
      <c r="A4" s="20" t="s">
        <v>38</v>
      </c>
      <c r="B4" s="21" t="s">
        <v>222</v>
      </c>
      <c r="C4" s="21" t="s">
        <v>124</v>
      </c>
    </row>
    <row r="5" spans="1:8" s="43" customFormat="1" ht="21" customHeight="1" x14ac:dyDescent="0.25">
      <c r="A5" s="68" t="s">
        <v>41</v>
      </c>
      <c r="B5" s="71">
        <v>36607.300000000003</v>
      </c>
      <c r="C5" s="71">
        <v>27634.5</v>
      </c>
    </row>
    <row r="6" spans="1:8" s="43" customFormat="1" ht="21" customHeight="1" x14ac:dyDescent="0.25">
      <c r="A6" s="68" t="s">
        <v>42</v>
      </c>
      <c r="B6" s="71">
        <v>44410.8</v>
      </c>
      <c r="C6" s="71">
        <v>33137</v>
      </c>
    </row>
    <row r="7" spans="1:8" s="43" customFormat="1" ht="21" customHeight="1" x14ac:dyDescent="0.25">
      <c r="A7" s="68" t="s">
        <v>43</v>
      </c>
      <c r="B7" s="71">
        <v>411998</v>
      </c>
      <c r="C7" s="71">
        <v>351346.8</v>
      </c>
    </row>
    <row r="8" spans="1:8" s="43" customFormat="1" ht="21" customHeight="1" x14ac:dyDescent="0.25">
      <c r="A8" s="68" t="s">
        <v>44</v>
      </c>
      <c r="B8" s="71">
        <v>125017.3</v>
      </c>
      <c r="C8" s="71">
        <v>98892.1</v>
      </c>
    </row>
    <row r="9" spans="1:8" s="43" customFormat="1" ht="21" customHeight="1" x14ac:dyDescent="0.25">
      <c r="A9" s="68" t="s">
        <v>45</v>
      </c>
      <c r="B9" s="71">
        <v>219825.6</v>
      </c>
      <c r="C9" s="71">
        <v>174362.8</v>
      </c>
    </row>
    <row r="10" spans="1:8" s="43" customFormat="1" ht="21" customHeight="1" x14ac:dyDescent="0.25">
      <c r="A10" s="68" t="s">
        <v>227</v>
      </c>
      <c r="B10" s="71">
        <v>22348.6</v>
      </c>
      <c r="C10" s="71">
        <v>15994.4</v>
      </c>
    </row>
    <row r="11" spans="1:8" s="43" customFormat="1" ht="21" customHeight="1" x14ac:dyDescent="0.25">
      <c r="A11" s="68" t="s">
        <v>121</v>
      </c>
      <c r="B11" s="71">
        <v>55438.2</v>
      </c>
      <c r="C11" s="71">
        <v>44057.599999999999</v>
      </c>
    </row>
    <row r="12" spans="1:8" s="43" customFormat="1" ht="21" customHeight="1" x14ac:dyDescent="0.25">
      <c r="A12" s="68" t="s">
        <v>46</v>
      </c>
      <c r="B12" s="71">
        <v>36134.5</v>
      </c>
      <c r="C12" s="71">
        <v>25288.400000000001</v>
      </c>
    </row>
    <row r="13" spans="1:8" s="43" customFormat="1" ht="21" customHeight="1" x14ac:dyDescent="0.25">
      <c r="A13" s="68" t="s">
        <v>122</v>
      </c>
      <c r="B13" s="71">
        <v>37236.9</v>
      </c>
      <c r="C13" s="71">
        <v>27750.799999999999</v>
      </c>
    </row>
    <row r="14" spans="1:8" s="43" customFormat="1" ht="21" customHeight="1" x14ac:dyDescent="0.25">
      <c r="A14" s="68" t="s">
        <v>47</v>
      </c>
      <c r="B14" s="71">
        <v>82565.600000000006</v>
      </c>
      <c r="C14" s="71">
        <v>58516.5</v>
      </c>
    </row>
    <row r="15" spans="1:8" s="43" customFormat="1" ht="21" customHeight="1" x14ac:dyDescent="0.25">
      <c r="A15" s="68" t="s">
        <v>48</v>
      </c>
      <c r="B15" s="71">
        <v>119998.2</v>
      </c>
      <c r="C15" s="71">
        <v>87347.199999999997</v>
      </c>
    </row>
    <row r="16" spans="1:8" s="43" customFormat="1" ht="21" customHeight="1" x14ac:dyDescent="0.25">
      <c r="A16" s="68" t="s">
        <v>49</v>
      </c>
      <c r="B16" s="71">
        <v>164944</v>
      </c>
      <c r="C16" s="71">
        <v>133452.4</v>
      </c>
    </row>
    <row r="17" spans="1:3" s="43" customFormat="1" ht="21" customHeight="1" x14ac:dyDescent="0.25">
      <c r="A17" s="68" t="s">
        <v>50</v>
      </c>
      <c r="B17" s="71">
        <v>66772.3</v>
      </c>
      <c r="C17" s="71">
        <v>52553.3</v>
      </c>
    </row>
    <row r="18" spans="1:3" s="43" customFormat="1" ht="21" customHeight="1" x14ac:dyDescent="0.25">
      <c r="A18" s="68" t="s">
        <v>51</v>
      </c>
      <c r="B18" s="71">
        <v>86166.7</v>
      </c>
      <c r="C18" s="71">
        <v>72821.600000000006</v>
      </c>
    </row>
    <row r="19" spans="1:3" s="43" customFormat="1" ht="21" customHeight="1" x14ac:dyDescent="0.25">
      <c r="A19" s="68" t="s">
        <v>52</v>
      </c>
      <c r="B19" s="71">
        <v>225942.6</v>
      </c>
      <c r="C19" s="71">
        <v>180465.5</v>
      </c>
    </row>
    <row r="20" spans="1:3" s="43" customFormat="1" ht="21" customHeight="1" x14ac:dyDescent="0.25">
      <c r="A20" s="68" t="s">
        <v>120</v>
      </c>
      <c r="B20" s="71">
        <v>55416.800000000003</v>
      </c>
      <c r="C20" s="71">
        <v>42046.8</v>
      </c>
    </row>
    <row r="21" spans="1:3" s="43" customFormat="1" ht="21" customHeight="1" x14ac:dyDescent="0.25">
      <c r="A21" s="68" t="s">
        <v>53</v>
      </c>
      <c r="B21" s="71">
        <v>323751.09999999998</v>
      </c>
      <c r="C21" s="71">
        <v>289067.5</v>
      </c>
    </row>
    <row r="22" spans="1:3" s="43" customFormat="1" ht="21" customHeight="1" x14ac:dyDescent="0.25">
      <c r="A22" s="68" t="s">
        <v>54</v>
      </c>
      <c r="B22" s="71">
        <v>44854.8</v>
      </c>
      <c r="C22" s="71">
        <v>28327.200000000001</v>
      </c>
    </row>
    <row r="23" spans="1:3" s="43" customFormat="1" ht="21" customHeight="1" x14ac:dyDescent="0.25">
      <c r="A23" s="68" t="s">
        <v>55</v>
      </c>
      <c r="B23" s="71">
        <v>158477.29999999999</v>
      </c>
      <c r="C23" s="71">
        <v>130245.8</v>
      </c>
    </row>
    <row r="24" spans="1:3" s="43" customFormat="1" ht="21" customHeight="1" x14ac:dyDescent="0.25">
      <c r="A24" s="68" t="s">
        <v>127</v>
      </c>
      <c r="B24" s="71">
        <v>68342.3</v>
      </c>
      <c r="C24" s="71">
        <v>51767.199999999997</v>
      </c>
    </row>
    <row r="25" spans="1:3" s="43" customFormat="1" ht="21" customHeight="1" x14ac:dyDescent="0.25">
      <c r="A25" s="68" t="s">
        <v>56</v>
      </c>
      <c r="B25" s="71">
        <v>76146.2</v>
      </c>
      <c r="C25" s="71">
        <v>58218.3</v>
      </c>
    </row>
    <row r="26" spans="1:3" s="43" customFormat="1" ht="21" customHeight="1" x14ac:dyDescent="0.25">
      <c r="A26" s="68" t="s">
        <v>57</v>
      </c>
      <c r="B26" s="71">
        <v>126884</v>
      </c>
      <c r="C26" s="71">
        <v>104405.8</v>
      </c>
    </row>
    <row r="27" spans="1:3" s="43" customFormat="1" ht="21" customHeight="1" x14ac:dyDescent="0.25">
      <c r="A27" s="68" t="s">
        <v>58</v>
      </c>
      <c r="B27" s="71">
        <v>255492.1</v>
      </c>
      <c r="C27" s="71">
        <v>198370.9</v>
      </c>
    </row>
    <row r="28" spans="1:3" s="43" customFormat="1" ht="21" customHeight="1" x14ac:dyDescent="0.25">
      <c r="A28" s="68" t="s">
        <v>59</v>
      </c>
      <c r="B28" s="71">
        <v>160437.70000000001</v>
      </c>
      <c r="C28" s="71">
        <v>120502.1</v>
      </c>
    </row>
    <row r="29" spans="1:3" s="43" customFormat="1" ht="21" customHeight="1" x14ac:dyDescent="0.25">
      <c r="A29" s="68" t="s">
        <v>60</v>
      </c>
      <c r="B29" s="71">
        <v>85132.2</v>
      </c>
      <c r="C29" s="71">
        <v>63472.1</v>
      </c>
    </row>
    <row r="30" spans="1:3" s="43" customFormat="1" ht="21" customHeight="1" x14ac:dyDescent="0.25">
      <c r="A30" s="68" t="s">
        <v>61</v>
      </c>
      <c r="B30" s="71">
        <v>342350.3</v>
      </c>
      <c r="C30" s="71">
        <v>285056.40000000002</v>
      </c>
    </row>
    <row r="31" spans="1:3" s="43" customFormat="1" ht="21" customHeight="1" x14ac:dyDescent="0.25">
      <c r="A31" s="68" t="s">
        <v>62</v>
      </c>
      <c r="B31" s="71">
        <v>383527.6</v>
      </c>
      <c r="C31" s="71">
        <v>316480</v>
      </c>
    </row>
    <row r="32" spans="1:3" s="43" customFormat="1" ht="21" customHeight="1" x14ac:dyDescent="0.25">
      <c r="A32" s="68" t="s">
        <v>63</v>
      </c>
      <c r="B32" s="71">
        <v>262597.8</v>
      </c>
      <c r="C32" s="71">
        <v>204216.3</v>
      </c>
    </row>
    <row r="33" spans="1:3" s="43" customFormat="1" ht="21" customHeight="1" x14ac:dyDescent="0.25">
      <c r="A33" s="68" t="s">
        <v>64</v>
      </c>
      <c r="B33" s="71">
        <v>259253.7</v>
      </c>
      <c r="C33" s="71">
        <v>190496.8</v>
      </c>
    </row>
    <row r="34" spans="1:3" s="43" customFormat="1" ht="21" customHeight="1" x14ac:dyDescent="0.25">
      <c r="A34" s="68" t="s">
        <v>65</v>
      </c>
      <c r="B34" s="71">
        <v>165212.1</v>
      </c>
      <c r="C34" s="71">
        <v>129019.5</v>
      </c>
    </row>
    <row r="35" spans="1:3" s="43" customFormat="1" ht="21" customHeight="1" x14ac:dyDescent="0.25">
      <c r="A35" s="68" t="s">
        <v>66</v>
      </c>
      <c r="B35" s="71">
        <v>169339.8</v>
      </c>
      <c r="C35" s="71">
        <v>129287.3</v>
      </c>
    </row>
    <row r="36" spans="1:3" s="43" customFormat="1" ht="21" customHeight="1" x14ac:dyDescent="0.25">
      <c r="A36" s="68" t="s">
        <v>67</v>
      </c>
      <c r="B36" s="71">
        <v>137372.79999999999</v>
      </c>
      <c r="C36" s="71">
        <v>101155.8</v>
      </c>
    </row>
    <row r="37" spans="1:3" s="43" customFormat="1" ht="21" customHeight="1" x14ac:dyDescent="0.25">
      <c r="A37" s="68" t="s">
        <v>68</v>
      </c>
      <c r="B37" s="71">
        <v>147680.29999999999</v>
      </c>
      <c r="C37" s="71">
        <v>115014.39999999999</v>
      </c>
    </row>
    <row r="38" spans="1:3" s="43" customFormat="1" ht="21" customHeight="1" x14ac:dyDescent="0.25">
      <c r="A38" s="68" t="s">
        <v>69</v>
      </c>
      <c r="B38" s="71">
        <v>77866.7</v>
      </c>
      <c r="C38" s="71">
        <v>61382.5</v>
      </c>
    </row>
    <row r="39" spans="1:3" s="43" customFormat="1" ht="21" customHeight="1" x14ac:dyDescent="0.25">
      <c r="A39" s="68" t="s">
        <v>70</v>
      </c>
      <c r="B39" s="71">
        <v>148323.5</v>
      </c>
      <c r="C39" s="71">
        <v>119267.2</v>
      </c>
    </row>
    <row r="40" spans="1:3" s="43" customFormat="1" ht="21" customHeight="1" x14ac:dyDescent="0.25">
      <c r="A40" s="68" t="s">
        <v>71</v>
      </c>
      <c r="B40" s="71">
        <v>125924.5</v>
      </c>
      <c r="C40" s="71">
        <v>102228.8</v>
      </c>
    </row>
    <row r="41" spans="1:3" s="43" customFormat="1" ht="21" customHeight="1" x14ac:dyDescent="0.25">
      <c r="A41" s="68" t="s">
        <v>72</v>
      </c>
      <c r="B41" s="71">
        <v>121215.9</v>
      </c>
      <c r="C41" s="71">
        <v>100594.2</v>
      </c>
    </row>
    <row r="42" spans="1:3" s="43" customFormat="1" ht="21" customHeight="1" x14ac:dyDescent="0.25">
      <c r="A42" s="68" t="s">
        <v>73</v>
      </c>
      <c r="B42" s="71">
        <v>205381.5</v>
      </c>
      <c r="C42" s="71">
        <v>164666.5</v>
      </c>
    </row>
    <row r="43" spans="1:3" s="43" customFormat="1" ht="21" customHeight="1" x14ac:dyDescent="0.25">
      <c r="A43" s="68" t="s">
        <v>74</v>
      </c>
      <c r="B43" s="71">
        <v>137857</v>
      </c>
      <c r="C43" s="71">
        <v>113178</v>
      </c>
    </row>
    <row r="44" spans="1:3" s="43" customFormat="1" ht="21" customHeight="1" x14ac:dyDescent="0.25">
      <c r="A44" s="68" t="s">
        <v>75</v>
      </c>
      <c r="B44" s="71">
        <v>207293.5</v>
      </c>
      <c r="C44" s="71">
        <v>172673.4</v>
      </c>
    </row>
    <row r="45" spans="1:3" s="43" customFormat="1" ht="21" customHeight="1" x14ac:dyDescent="0.25">
      <c r="A45" s="68" t="s">
        <v>76</v>
      </c>
      <c r="B45" s="71">
        <v>102202</v>
      </c>
      <c r="C45" s="71">
        <v>84168.2</v>
      </c>
    </row>
    <row r="46" spans="1:3" s="43" customFormat="1" ht="21" customHeight="1" x14ac:dyDescent="0.25">
      <c r="A46" s="68" t="s">
        <v>77</v>
      </c>
      <c r="B46" s="71">
        <v>297737</v>
      </c>
      <c r="C46" s="71">
        <v>242917.1</v>
      </c>
    </row>
    <row r="47" spans="1:3" s="43" customFormat="1" ht="21" customHeight="1" x14ac:dyDescent="0.25">
      <c r="A47" s="68" t="s">
        <v>78</v>
      </c>
      <c r="B47" s="71">
        <v>79212.800000000003</v>
      </c>
      <c r="C47" s="71">
        <v>61616.800000000003</v>
      </c>
    </row>
    <row r="48" spans="1:3" s="43" customFormat="1" ht="21" customHeight="1" x14ac:dyDescent="0.25">
      <c r="A48" s="68" t="s">
        <v>79</v>
      </c>
      <c r="B48" s="71">
        <v>104339.2</v>
      </c>
      <c r="C48" s="71">
        <v>73780.2</v>
      </c>
    </row>
    <row r="49" spans="1:3" s="43" customFormat="1" ht="21" customHeight="1" x14ac:dyDescent="0.25">
      <c r="A49" s="68" t="s">
        <v>80</v>
      </c>
      <c r="B49" s="71">
        <v>265080.2</v>
      </c>
      <c r="C49" s="71">
        <v>226560</v>
      </c>
    </row>
    <row r="50" spans="1:3" s="43" customFormat="1" ht="21" customHeight="1" x14ac:dyDescent="0.25">
      <c r="A50" s="68" t="s">
        <v>81</v>
      </c>
      <c r="B50" s="71">
        <v>149386.4</v>
      </c>
      <c r="C50" s="71">
        <v>121593.7</v>
      </c>
    </row>
    <row r="51" spans="1:3" s="43" customFormat="1" ht="21" customHeight="1" x14ac:dyDescent="0.25">
      <c r="A51" s="68" t="s">
        <v>82</v>
      </c>
      <c r="B51" s="71">
        <v>78681.899999999994</v>
      </c>
      <c r="C51" s="71">
        <v>60885.4</v>
      </c>
    </row>
    <row r="52" spans="1:3" s="43" customFormat="1" ht="21" customHeight="1" x14ac:dyDescent="0.25">
      <c r="A52" s="68" t="s">
        <v>83</v>
      </c>
      <c r="B52" s="71">
        <v>122606.3</v>
      </c>
      <c r="C52" s="71">
        <v>99162.5</v>
      </c>
    </row>
    <row r="53" spans="1:3" s="43" customFormat="1" ht="21" customHeight="1" x14ac:dyDescent="0.25">
      <c r="A53" s="68" t="s">
        <v>84</v>
      </c>
      <c r="B53" s="71">
        <v>134999.5</v>
      </c>
      <c r="C53" s="71">
        <v>103074.2</v>
      </c>
    </row>
    <row r="54" spans="1:3" s="43" customFormat="1" ht="21" customHeight="1" x14ac:dyDescent="0.25">
      <c r="A54" s="68" t="s">
        <v>85</v>
      </c>
      <c r="B54" s="71">
        <v>133199.5</v>
      </c>
      <c r="C54" s="71">
        <v>105006.7</v>
      </c>
    </row>
    <row r="55" spans="1:3" s="43" customFormat="1" ht="21" customHeight="1" x14ac:dyDescent="0.25">
      <c r="A55" s="68" t="s">
        <v>86</v>
      </c>
      <c r="B55" s="71">
        <v>106719.2</v>
      </c>
      <c r="C55" s="71">
        <v>87795.9</v>
      </c>
    </row>
    <row r="56" spans="1:3" s="43" customFormat="1" ht="21" customHeight="1" x14ac:dyDescent="0.25">
      <c r="A56" s="68" t="s">
        <v>87</v>
      </c>
      <c r="B56" s="71">
        <v>45142.3</v>
      </c>
      <c r="C56" s="71">
        <v>28724.1</v>
      </c>
    </row>
    <row r="57" spans="1:3" s="43" customFormat="1" ht="21" customHeight="1" x14ac:dyDescent="0.25">
      <c r="A57" s="68" t="s">
        <v>88</v>
      </c>
      <c r="B57" s="71">
        <v>503175.3</v>
      </c>
      <c r="C57" s="71">
        <v>429421.3</v>
      </c>
    </row>
    <row r="58" spans="1:3" s="43" customFormat="1" ht="21" customHeight="1" x14ac:dyDescent="0.25">
      <c r="A58" s="68" t="s">
        <v>89</v>
      </c>
      <c r="B58" s="71">
        <v>122946.5</v>
      </c>
      <c r="C58" s="71">
        <v>93347.9</v>
      </c>
    </row>
    <row r="59" spans="1:3" s="43" customFormat="1" ht="21" customHeight="1" x14ac:dyDescent="0.25">
      <c r="A59" s="68" t="s">
        <v>90</v>
      </c>
      <c r="B59" s="71">
        <v>269531.7</v>
      </c>
      <c r="C59" s="71">
        <v>217462.1</v>
      </c>
    </row>
    <row r="60" spans="1:3" s="43" customFormat="1" ht="21" customHeight="1" x14ac:dyDescent="0.25">
      <c r="A60" s="68" t="s">
        <v>91</v>
      </c>
      <c r="B60" s="71">
        <v>77802.3</v>
      </c>
      <c r="C60" s="71">
        <v>58016.3</v>
      </c>
    </row>
    <row r="61" spans="1:3" s="43" customFormat="1" ht="21" customHeight="1" x14ac:dyDescent="0.25">
      <c r="A61" s="68" t="s">
        <v>92</v>
      </c>
      <c r="B61" s="71">
        <v>287145.8</v>
      </c>
      <c r="C61" s="71">
        <v>242667.4</v>
      </c>
    </row>
    <row r="62" spans="1:3" s="43" customFormat="1" ht="21" customHeight="1" x14ac:dyDescent="0.25">
      <c r="A62" s="68" t="s">
        <v>93</v>
      </c>
      <c r="B62" s="71">
        <v>227529.4</v>
      </c>
      <c r="C62" s="71">
        <v>181210.3</v>
      </c>
    </row>
    <row r="63" spans="1:3" s="43" customFormat="1" ht="21" customHeight="1" x14ac:dyDescent="0.25">
      <c r="A63" s="68" t="s">
        <v>94</v>
      </c>
      <c r="B63" s="71">
        <v>225131.5</v>
      </c>
      <c r="C63" s="71">
        <v>190098.7</v>
      </c>
    </row>
    <row r="64" spans="1:3" s="43" customFormat="1" ht="21" customHeight="1" x14ac:dyDescent="0.25">
      <c r="A64" s="68" t="s">
        <v>95</v>
      </c>
      <c r="B64" s="71">
        <v>93470.5</v>
      </c>
      <c r="C64" s="71">
        <v>70072.800000000003</v>
      </c>
    </row>
    <row r="65" spans="1:3" s="43" customFormat="1" ht="21" customHeight="1" x14ac:dyDescent="0.25">
      <c r="A65" s="68" t="s">
        <v>96</v>
      </c>
      <c r="B65" s="71">
        <v>121014.39999999999</v>
      </c>
      <c r="C65" s="71">
        <v>102578</v>
      </c>
    </row>
    <row r="66" spans="1:3" s="43" customFormat="1" ht="21" customHeight="1" x14ac:dyDescent="0.25">
      <c r="A66" s="68" t="s">
        <v>97</v>
      </c>
      <c r="B66" s="71">
        <v>84204.4</v>
      </c>
      <c r="C66" s="71">
        <v>64474.6</v>
      </c>
    </row>
    <row r="67" spans="1:3" s="43" customFormat="1" ht="21" customHeight="1" x14ac:dyDescent="0.25">
      <c r="A67" s="68" t="s">
        <v>98</v>
      </c>
      <c r="B67" s="71">
        <v>330436.90000000002</v>
      </c>
      <c r="C67" s="71">
        <v>267346.09999999998</v>
      </c>
    </row>
    <row r="68" spans="1:3" s="43" customFormat="1" ht="21" customHeight="1" x14ac:dyDescent="0.25">
      <c r="A68" s="68" t="s">
        <v>99</v>
      </c>
      <c r="B68" s="71">
        <v>118450.7</v>
      </c>
      <c r="C68" s="71">
        <v>95435.1</v>
      </c>
    </row>
    <row r="69" spans="1:3" s="43" customFormat="1" ht="21" customHeight="1" x14ac:dyDescent="0.25">
      <c r="A69" s="68" t="s">
        <v>100</v>
      </c>
      <c r="B69" s="71">
        <v>226441.1</v>
      </c>
      <c r="C69" s="71">
        <v>180984.8</v>
      </c>
    </row>
    <row r="70" spans="1:3" s="43" customFormat="1" ht="21" customHeight="1" x14ac:dyDescent="0.25">
      <c r="A70" s="68" t="s">
        <v>101</v>
      </c>
      <c r="B70" s="71">
        <v>222964.8</v>
      </c>
      <c r="C70" s="71">
        <v>185963.7</v>
      </c>
    </row>
    <row r="71" spans="1:3" s="44" customFormat="1" ht="21" customHeight="1" x14ac:dyDescent="0.25">
      <c r="A71" s="68" t="s">
        <v>102</v>
      </c>
      <c r="B71" s="71">
        <v>90299.5</v>
      </c>
      <c r="C71" s="71">
        <v>59966.8</v>
      </c>
    </row>
    <row r="72" spans="1:3" s="5" customFormat="1" ht="21" customHeight="1" x14ac:dyDescent="0.2">
      <c r="A72" s="68" t="s">
        <v>103</v>
      </c>
      <c r="B72" s="71">
        <v>382042.8</v>
      </c>
      <c r="C72" s="71">
        <v>311877.59999999998</v>
      </c>
    </row>
    <row r="73" spans="1:3" s="5" customFormat="1" ht="21" customHeight="1" x14ac:dyDescent="0.2">
      <c r="A73" s="68" t="s">
        <v>104</v>
      </c>
      <c r="B73" s="71">
        <v>97715.199999999997</v>
      </c>
      <c r="C73" s="71">
        <v>77513.7</v>
      </c>
    </row>
    <row r="74" spans="1:3" s="44" customFormat="1" ht="21" customHeight="1" x14ac:dyDescent="0.25">
      <c r="A74" s="68" t="s">
        <v>105</v>
      </c>
      <c r="B74" s="71">
        <v>106952.3</v>
      </c>
      <c r="C74" s="71">
        <v>84623.6</v>
      </c>
    </row>
    <row r="75" spans="1:3" s="44" customFormat="1" ht="21" customHeight="1" x14ac:dyDescent="0.25">
      <c r="A75" s="68" t="s">
        <v>106</v>
      </c>
      <c r="B75" s="71">
        <v>154380.20000000001</v>
      </c>
      <c r="C75" s="71">
        <v>117671.5</v>
      </c>
    </row>
    <row r="76" spans="1:3" s="44" customFormat="1" ht="21" customHeight="1" x14ac:dyDescent="0.25">
      <c r="A76" s="68" t="s">
        <v>107</v>
      </c>
      <c r="B76" s="71">
        <v>124625.1</v>
      </c>
      <c r="C76" s="71">
        <v>104338.9</v>
      </c>
    </row>
    <row r="77" spans="1:3" s="5" customFormat="1" ht="21" customHeight="1" x14ac:dyDescent="0.2">
      <c r="A77" s="68" t="s">
        <v>108</v>
      </c>
      <c r="B77" s="71">
        <v>135984.29999999999</v>
      </c>
      <c r="C77" s="71">
        <v>105419.6</v>
      </c>
    </row>
    <row r="78" spans="1:3" s="5" customFormat="1" ht="21" customHeight="1" x14ac:dyDescent="0.2">
      <c r="A78" s="68" t="s">
        <v>109</v>
      </c>
      <c r="B78" s="71">
        <v>162046.5</v>
      </c>
      <c r="C78" s="71">
        <v>129678.9</v>
      </c>
    </row>
    <row r="79" spans="1:3" s="44" customFormat="1" ht="21" customHeight="1" x14ac:dyDescent="0.25">
      <c r="A79" s="68" t="s">
        <v>110</v>
      </c>
      <c r="B79" s="71">
        <v>131616.4</v>
      </c>
      <c r="C79" s="71">
        <v>98641.3</v>
      </c>
    </row>
    <row r="80" spans="1:3" s="44" customFormat="1" ht="21" customHeight="1" x14ac:dyDescent="0.25">
      <c r="A80" s="68" t="s">
        <v>111</v>
      </c>
      <c r="B80" s="71">
        <v>295846.40000000002</v>
      </c>
      <c r="C80" s="71">
        <v>250102.8</v>
      </c>
    </row>
    <row r="81" spans="1:3" s="44" customFormat="1" ht="21" customHeight="1" x14ac:dyDescent="0.25">
      <c r="A81" s="68" t="s">
        <v>112</v>
      </c>
      <c r="B81" s="71">
        <v>113423.8</v>
      </c>
      <c r="C81" s="71">
        <v>90677.5</v>
      </c>
    </row>
    <row r="82" spans="1:3" s="44" customFormat="1" ht="21" customHeight="1" x14ac:dyDescent="0.25">
      <c r="A82" s="68" t="s">
        <v>113</v>
      </c>
      <c r="B82" s="71">
        <v>569642.30000000005</v>
      </c>
      <c r="C82" s="71">
        <v>500614.40000000002</v>
      </c>
    </row>
    <row r="83" spans="1:3" s="44" customFormat="1" ht="21" customHeight="1" x14ac:dyDescent="0.25">
      <c r="A83" s="68" t="s">
        <v>114</v>
      </c>
      <c r="B83" s="71">
        <v>308638.8</v>
      </c>
      <c r="C83" s="71">
        <v>248391.3</v>
      </c>
    </row>
    <row r="84" spans="1:3" s="44" customFormat="1" ht="21" customHeight="1" x14ac:dyDescent="0.25">
      <c r="A84" s="68" t="s">
        <v>115</v>
      </c>
      <c r="B84" s="71">
        <v>34862.6</v>
      </c>
      <c r="C84" s="71">
        <v>24912.5</v>
      </c>
    </row>
    <row r="85" spans="1:3" s="44" customFormat="1" ht="21" customHeight="1" x14ac:dyDescent="0.25">
      <c r="A85" s="68" t="s">
        <v>116</v>
      </c>
      <c r="B85" s="71">
        <v>28732.5</v>
      </c>
      <c r="C85" s="71">
        <v>21085.5</v>
      </c>
    </row>
    <row r="86" spans="1:3" s="44" customFormat="1" ht="21" customHeight="1" x14ac:dyDescent="0.25">
      <c r="A86" s="68" t="s">
        <v>117</v>
      </c>
      <c r="B86" s="71">
        <v>27075.7</v>
      </c>
      <c r="C86" s="71">
        <v>20332.2</v>
      </c>
    </row>
    <row r="87" spans="1:3" s="44" customFormat="1" ht="21" customHeight="1" x14ac:dyDescent="0.25">
      <c r="A87" s="68" t="s">
        <v>123</v>
      </c>
      <c r="B87" s="71">
        <v>172351.2</v>
      </c>
      <c r="C87" s="71">
        <v>134153.20000000001</v>
      </c>
    </row>
    <row r="88" spans="1:3" s="5" customFormat="1" ht="21" customHeight="1" x14ac:dyDescent="0.2">
      <c r="A88" s="68" t="s">
        <v>118</v>
      </c>
      <c r="B88" s="71">
        <v>61822.2</v>
      </c>
      <c r="C88" s="71">
        <v>43634.2</v>
      </c>
    </row>
    <row r="89" spans="1:3" s="5" customFormat="1" ht="21" customHeight="1" x14ac:dyDescent="0.2">
      <c r="A89" s="68" t="s">
        <v>119</v>
      </c>
      <c r="B89" s="71">
        <v>185392.7</v>
      </c>
      <c r="C89" s="71">
        <v>123803.4</v>
      </c>
    </row>
    <row r="90" spans="1:3" s="5" customFormat="1" ht="21" customHeight="1" x14ac:dyDescent="0.2">
      <c r="A90" s="45" t="s">
        <v>19</v>
      </c>
      <c r="B90" s="75">
        <f>SUM(B5:B89)</f>
        <v>13694540.200000003</v>
      </c>
      <c r="C90" s="75">
        <f>SUM(C5:C89)</f>
        <v>10996564.5</v>
      </c>
    </row>
    <row r="91" spans="1:3" s="46" customFormat="1" x14ac:dyDescent="0.2">
      <c r="A91" s="7"/>
      <c r="B91" s="7"/>
      <c r="C91" s="6"/>
    </row>
    <row r="92" spans="1:3" s="46" customFormat="1" x14ac:dyDescent="0.2">
      <c r="A92" s="7"/>
      <c r="B92" s="7"/>
      <c r="C92" s="6"/>
    </row>
    <row r="93" spans="1:3" s="46" customFormat="1" x14ac:dyDescent="0.2">
      <c r="A93" s="7"/>
      <c r="B93" s="7"/>
      <c r="C93" s="6"/>
    </row>
    <row r="94" spans="1:3" s="46" customFormat="1" x14ac:dyDescent="0.2">
      <c r="A94" s="7"/>
      <c r="B94" s="7"/>
      <c r="C94" s="6"/>
    </row>
    <row r="95" spans="1:3" s="46" customFormat="1" x14ac:dyDescent="0.2">
      <c r="A95" s="7"/>
      <c r="B95" s="7"/>
      <c r="C95" s="6"/>
    </row>
    <row r="96" spans="1:3" x14ac:dyDescent="0.25">
      <c r="B96" s="12"/>
    </row>
    <row r="97" spans="2:3" x14ac:dyDescent="0.25">
      <c r="B97" s="13"/>
    </row>
    <row r="98" spans="2:3" x14ac:dyDescent="0.25">
      <c r="B98" s="14"/>
      <c r="C98" s="3"/>
    </row>
  </sheetData>
  <mergeCells count="1">
    <mergeCell ref="A2:C2"/>
  </mergeCells>
  <phoneticPr fontId="34" type="noConversion"/>
  <pageMargins left="0.70866141732283472" right="0.31496062992125984" top="0.74803149606299213" bottom="0.74803149606299213" header="0.31496062992125984" footer="0.31496062992125984"/>
  <pageSetup paperSize="9" firstPageNumber="3" orientation="landscape" useFirstPageNumber="1" r:id="rId1"/>
  <headerFooter>
    <oddHeader>&amp;C&amp;"Times New Roman,обычный"&amp;12&amp;P</oddHeader>
    <oddFooter>&amp;L&amp;"Times New Roman,обычный"&amp;8&amp;F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0"/>
  <sheetViews>
    <sheetView view="pageLayout" zoomScaleNormal="100" workbookViewId="0">
      <selection activeCell="D12" sqref="D12"/>
    </sheetView>
  </sheetViews>
  <sheetFormatPr defaultRowHeight="12.75" x14ac:dyDescent="0.2"/>
  <cols>
    <col min="1" max="1" width="3.85546875" style="66" customWidth="1"/>
    <col min="2" max="2" width="47.140625" style="67" customWidth="1"/>
    <col min="3" max="3" width="17" style="67" customWidth="1"/>
    <col min="4" max="4" width="18.140625" style="67" customWidth="1"/>
    <col min="5" max="5" width="12.5703125" style="67" customWidth="1"/>
    <col min="6" max="6" width="18.5703125" style="67" customWidth="1"/>
    <col min="7" max="7" width="17.85546875" style="67" customWidth="1"/>
    <col min="8" max="8" width="9.140625" style="67" customWidth="1"/>
    <col min="9" max="9" width="9.140625" style="46" customWidth="1"/>
    <col min="10" max="16384" width="9.140625" style="67"/>
  </cols>
  <sheetData>
    <row r="1" spans="1:9" ht="17.25" customHeight="1" x14ac:dyDescent="0.2">
      <c r="G1" s="17"/>
    </row>
    <row r="2" spans="1:9" s="16" customFormat="1" ht="24" customHeight="1" x14ac:dyDescent="0.2">
      <c r="A2" s="133" t="s">
        <v>20</v>
      </c>
      <c r="B2" s="133"/>
      <c r="C2" s="133"/>
      <c r="D2" s="133"/>
      <c r="E2" s="133"/>
      <c r="F2" s="133"/>
      <c r="G2" s="133"/>
      <c r="I2" s="5"/>
    </row>
    <row r="3" spans="1:9" s="22" customFormat="1" x14ac:dyDescent="0.25">
      <c r="A3" s="128" t="s">
        <v>21</v>
      </c>
      <c r="B3" s="128"/>
      <c r="C3" s="128" t="s">
        <v>223</v>
      </c>
      <c r="D3" s="128" t="s">
        <v>1</v>
      </c>
      <c r="E3" s="128"/>
      <c r="F3" s="128"/>
      <c r="G3" s="128"/>
      <c r="I3" s="23"/>
    </row>
    <row r="4" spans="1:9" s="22" customFormat="1" ht="66.75" customHeight="1" x14ac:dyDescent="0.25">
      <c r="A4" s="128"/>
      <c r="B4" s="128"/>
      <c r="C4" s="128"/>
      <c r="D4" s="21" t="s">
        <v>22</v>
      </c>
      <c r="E4" s="21" t="s">
        <v>23</v>
      </c>
      <c r="F4" s="21" t="s">
        <v>125</v>
      </c>
      <c r="G4" s="21" t="s">
        <v>126</v>
      </c>
      <c r="I4" s="23"/>
    </row>
    <row r="5" spans="1:9" s="49" customFormat="1" ht="33" customHeight="1" x14ac:dyDescent="0.25">
      <c r="A5" s="47">
        <v>1</v>
      </c>
      <c r="B5" s="36" t="s">
        <v>24</v>
      </c>
      <c r="C5" s="72">
        <f t="shared" ref="C5:C13" si="0">D5+F5+G5</f>
        <v>11551173.899999999</v>
      </c>
      <c r="D5" s="72">
        <f>925552.1+20540.1</f>
        <v>946092.2</v>
      </c>
      <c r="E5" s="78" t="s">
        <v>133</v>
      </c>
      <c r="F5" s="72">
        <f>1041006.2+292121.2</f>
        <v>1333127.3999999999</v>
      </c>
      <c r="G5" s="72">
        <f>8682128.7+589825.6</f>
        <v>9271954.2999999989</v>
      </c>
      <c r="I5" s="50"/>
    </row>
    <row r="6" spans="1:9" s="53" customFormat="1" ht="35.25" customHeight="1" x14ac:dyDescent="0.25">
      <c r="A6" s="51">
        <v>2</v>
      </c>
      <c r="B6" s="52" t="s">
        <v>25</v>
      </c>
      <c r="C6" s="72">
        <f t="shared" si="0"/>
        <v>321659.40000000002</v>
      </c>
      <c r="D6" s="72">
        <v>259720.5</v>
      </c>
      <c r="E6" s="78" t="s">
        <v>133</v>
      </c>
      <c r="F6" s="72">
        <v>61938.9</v>
      </c>
      <c r="G6" s="84">
        <v>0</v>
      </c>
    </row>
    <row r="7" spans="1:9" s="49" customFormat="1" ht="22.5" customHeight="1" x14ac:dyDescent="0.25">
      <c r="A7" s="48">
        <v>3</v>
      </c>
      <c r="B7" s="52" t="s">
        <v>128</v>
      </c>
      <c r="C7" s="72">
        <f t="shared" si="0"/>
        <v>202532.3</v>
      </c>
      <c r="D7" s="72">
        <v>229.6</v>
      </c>
      <c r="E7" s="78" t="s">
        <v>133</v>
      </c>
      <c r="F7" s="72">
        <v>1450.7</v>
      </c>
      <c r="G7" s="72">
        <v>200852</v>
      </c>
      <c r="I7" s="50"/>
    </row>
    <row r="8" spans="1:9" s="53" customFormat="1" ht="22.5" customHeight="1" x14ac:dyDescent="0.25">
      <c r="A8" s="51">
        <v>4</v>
      </c>
      <c r="B8" s="52" t="s">
        <v>26</v>
      </c>
      <c r="C8" s="72">
        <f t="shared" si="0"/>
        <v>7641.7</v>
      </c>
      <c r="D8" s="72">
        <v>134</v>
      </c>
      <c r="E8" s="78" t="s">
        <v>133</v>
      </c>
      <c r="F8" s="72">
        <v>363.9</v>
      </c>
      <c r="G8" s="72">
        <v>7143.8</v>
      </c>
    </row>
    <row r="9" spans="1:9" s="53" customFormat="1" ht="22.5" customHeight="1" x14ac:dyDescent="0.25">
      <c r="A9" s="51">
        <v>5</v>
      </c>
      <c r="B9" s="52" t="s">
        <v>27</v>
      </c>
      <c r="C9" s="72">
        <f t="shared" si="0"/>
        <v>301816.2</v>
      </c>
      <c r="D9" s="72">
        <v>1426</v>
      </c>
      <c r="E9" s="78" t="s">
        <v>133</v>
      </c>
      <c r="F9" s="72">
        <v>1263.7</v>
      </c>
      <c r="G9" s="72">
        <v>299126.5</v>
      </c>
    </row>
    <row r="10" spans="1:9" s="18" customFormat="1" ht="22.5" customHeight="1" x14ac:dyDescent="0.25">
      <c r="A10" s="48">
        <v>6</v>
      </c>
      <c r="B10" s="52" t="s">
        <v>28</v>
      </c>
      <c r="C10" s="72">
        <f t="shared" si="0"/>
        <v>170987.7</v>
      </c>
      <c r="D10" s="72">
        <v>5175.1000000000004</v>
      </c>
      <c r="E10" s="78" t="s">
        <v>133</v>
      </c>
      <c r="F10" s="72">
        <v>23575.4</v>
      </c>
      <c r="G10" s="72">
        <v>142237.20000000001</v>
      </c>
      <c r="I10" s="19"/>
    </row>
    <row r="11" spans="1:9" s="18" customFormat="1" ht="22.5" customHeight="1" x14ac:dyDescent="0.25">
      <c r="A11" s="48">
        <v>7</v>
      </c>
      <c r="B11" s="52" t="s">
        <v>29</v>
      </c>
      <c r="C11" s="72">
        <f t="shared" si="0"/>
        <v>16592.600000000002</v>
      </c>
      <c r="D11" s="72">
        <v>4120.3</v>
      </c>
      <c r="E11" s="78" t="s">
        <v>133</v>
      </c>
      <c r="F11" s="72">
        <v>9370.1</v>
      </c>
      <c r="G11" s="72">
        <v>3102.2</v>
      </c>
      <c r="I11" s="19"/>
    </row>
    <row r="12" spans="1:9" s="49" customFormat="1" ht="33" customHeight="1" x14ac:dyDescent="0.25">
      <c r="A12" s="48">
        <v>8</v>
      </c>
      <c r="B12" s="36" t="s">
        <v>30</v>
      </c>
      <c r="C12" s="72">
        <f t="shared" si="0"/>
        <v>216226.1</v>
      </c>
      <c r="D12" s="72">
        <v>6497.4</v>
      </c>
      <c r="E12" s="78" t="s">
        <v>133</v>
      </c>
      <c r="F12" s="72">
        <v>17580.2</v>
      </c>
      <c r="G12" s="72">
        <v>192148.5</v>
      </c>
      <c r="I12" s="50"/>
    </row>
    <row r="13" spans="1:9" s="18" customFormat="1" ht="22.5" customHeight="1" x14ac:dyDescent="0.25">
      <c r="A13" s="48">
        <v>9</v>
      </c>
      <c r="B13" s="52" t="s">
        <v>31</v>
      </c>
      <c r="C13" s="72">
        <f t="shared" si="0"/>
        <v>905910.3</v>
      </c>
      <c r="D13" s="72">
        <f>81.9+2493.8</f>
        <v>2575.7000000000003</v>
      </c>
      <c r="E13" s="78" t="s">
        <v>133</v>
      </c>
      <c r="F13" s="72">
        <f>22417.7+916.9</f>
        <v>23334.600000000002</v>
      </c>
      <c r="G13" s="72">
        <f>673360.7+206639.3</f>
        <v>880000</v>
      </c>
      <c r="I13" s="19"/>
    </row>
    <row r="14" spans="1:9" s="55" customFormat="1" ht="24.75" customHeight="1" x14ac:dyDescent="0.25">
      <c r="A14" s="8"/>
      <c r="B14" s="54" t="s">
        <v>32</v>
      </c>
      <c r="C14" s="77">
        <f>SUM(C5:C13)</f>
        <v>13694540.199999997</v>
      </c>
      <c r="D14" s="77">
        <f>SUM(D5:D13)</f>
        <v>1225970.8</v>
      </c>
      <c r="E14" s="78" t="s">
        <v>133</v>
      </c>
      <c r="F14" s="77">
        <f>SUM(F5:F13)</f>
        <v>1472004.8999999997</v>
      </c>
      <c r="G14" s="77">
        <f>SUM(G5:G13)</f>
        <v>10996564.499999998</v>
      </c>
      <c r="I14" s="9"/>
    </row>
    <row r="15" spans="1:9" s="40" customFormat="1" ht="33.75" customHeight="1" x14ac:dyDescent="0.25">
      <c r="A15" s="132" t="s">
        <v>33</v>
      </c>
      <c r="B15" s="132"/>
      <c r="C15" s="132"/>
      <c r="D15" s="56"/>
      <c r="E15" s="57"/>
      <c r="F15" s="69" t="s">
        <v>129</v>
      </c>
      <c r="G15" s="58"/>
      <c r="I15" s="31"/>
    </row>
    <row r="16" spans="1:9" s="16" customFormat="1" ht="12" customHeight="1" x14ac:dyDescent="0.25">
      <c r="A16" s="24"/>
      <c r="B16" s="59"/>
      <c r="C16" s="59"/>
      <c r="D16" s="60" t="s">
        <v>34</v>
      </c>
      <c r="E16" s="61"/>
      <c r="F16" s="73" t="s">
        <v>35</v>
      </c>
      <c r="G16" s="62"/>
      <c r="I16" s="5"/>
    </row>
    <row r="17" spans="1:9" s="40" customFormat="1" ht="28.5" customHeight="1" x14ac:dyDescent="0.25">
      <c r="A17" s="132" t="s">
        <v>36</v>
      </c>
      <c r="B17" s="132"/>
      <c r="C17" s="132"/>
      <c r="D17" s="63"/>
      <c r="E17" s="64"/>
      <c r="F17" s="70" t="s">
        <v>39</v>
      </c>
      <c r="G17" s="58"/>
      <c r="I17" s="31"/>
    </row>
    <row r="18" spans="1:9" s="16" customFormat="1" ht="12.75" customHeight="1" x14ac:dyDescent="0.25">
      <c r="A18" s="24"/>
      <c r="B18" s="65"/>
      <c r="C18" s="65"/>
      <c r="D18" s="60" t="s">
        <v>34</v>
      </c>
      <c r="E18" s="61"/>
      <c r="F18" s="60" t="s">
        <v>35</v>
      </c>
      <c r="G18" s="62"/>
      <c r="I18" s="5"/>
    </row>
    <row r="19" spans="1:9" s="40" customFormat="1" ht="15" customHeight="1" x14ac:dyDescent="0.25">
      <c r="A19" s="132" t="s">
        <v>37</v>
      </c>
      <c r="B19" s="132"/>
      <c r="C19" s="132"/>
      <c r="D19" s="132"/>
      <c r="E19" s="132"/>
      <c r="F19" s="132"/>
      <c r="I19" s="31"/>
    </row>
    <row r="20" spans="1:9" s="16" customFormat="1" x14ac:dyDescent="0.2">
      <c r="A20" s="24"/>
      <c r="I20" s="5"/>
    </row>
  </sheetData>
  <mergeCells count="7">
    <mergeCell ref="A17:C17"/>
    <mergeCell ref="A19:F19"/>
    <mergeCell ref="A2:G2"/>
    <mergeCell ref="A3:B4"/>
    <mergeCell ref="C3:C4"/>
    <mergeCell ref="D3:G3"/>
    <mergeCell ref="A15:C15"/>
  </mergeCells>
  <phoneticPr fontId="34" type="noConversion"/>
  <pageMargins left="0.70866141732283472" right="0.31496062992125984" top="0.59055118110236227" bottom="0.62992125984251968" header="0.31496062992125984" footer="0.31496062992125984"/>
  <pageSetup paperSize="9" firstPageNumber="8" orientation="landscape" useFirstPageNumber="1" r:id="rId1"/>
  <headerFooter>
    <oddHeader>&amp;C&amp;"Times New Roman,обычный"&amp;12&amp;P</oddHeader>
    <oddFooter>&amp;L&amp;"Times New Roman,обычный"&amp;8&amp;F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Layout" zoomScale="85" zoomScaleNormal="100" zoomScalePageLayoutView="85" workbookViewId="0">
      <selection activeCell="A6" sqref="A6:H6"/>
    </sheetView>
  </sheetViews>
  <sheetFormatPr defaultColWidth="2.7109375" defaultRowHeight="15" x14ac:dyDescent="0.25"/>
  <cols>
    <col min="1" max="1" width="5.28515625" style="85" customWidth="1"/>
    <col min="2" max="2" width="43.85546875" style="85" customWidth="1"/>
    <col min="3" max="3" width="8" style="85" customWidth="1"/>
    <col min="4" max="4" width="16" style="85" customWidth="1"/>
    <col min="5" max="5" width="14.28515625" style="85" customWidth="1"/>
    <col min="6" max="6" width="15.28515625" style="85" customWidth="1"/>
    <col min="7" max="7" width="13.5703125" style="85" customWidth="1"/>
    <col min="8" max="8" width="15.5703125" style="85" customWidth="1"/>
    <col min="9" max="9" width="7.28515625" style="85" customWidth="1"/>
    <col min="10" max="10" width="12.42578125" style="85" customWidth="1"/>
    <col min="11" max="12" width="14.85546875" style="85" customWidth="1"/>
    <col min="13" max="13" width="13.28515625" style="85" customWidth="1"/>
    <col min="14" max="14" width="12.5703125" style="85" customWidth="1"/>
    <col min="15" max="15" width="13.140625" style="85" customWidth="1"/>
    <col min="16" max="16" width="12.5703125" style="85" customWidth="1"/>
    <col min="17" max="17" width="14.140625" style="85" customWidth="1"/>
    <col min="18" max="18" width="15.140625" style="85" customWidth="1"/>
    <col min="19" max="20" width="14.85546875" style="85" customWidth="1"/>
    <col min="21" max="21" width="16" style="85" customWidth="1"/>
    <col min="22" max="22" width="14.85546875" style="85" customWidth="1"/>
    <col min="23" max="16384" width="2.7109375" style="85"/>
  </cols>
  <sheetData>
    <row r="1" spans="1:22" s="111" customFormat="1" ht="15" customHeight="1" x14ac:dyDescent="0.25">
      <c r="C1" s="112"/>
      <c r="D1" s="112"/>
      <c r="E1" s="112"/>
      <c r="F1" s="135" t="s">
        <v>219</v>
      </c>
      <c r="G1" s="135"/>
      <c r="H1" s="135"/>
      <c r="I1" s="112"/>
      <c r="J1" s="112"/>
    </row>
    <row r="2" spans="1:22" s="111" customFormat="1" ht="15" customHeight="1" x14ac:dyDescent="0.25">
      <c r="C2" s="112"/>
      <c r="D2" s="112" t="s">
        <v>218</v>
      </c>
      <c r="E2" s="112"/>
      <c r="F2" s="119"/>
      <c r="G2" s="119" t="s">
        <v>217</v>
      </c>
      <c r="H2" s="119"/>
      <c r="I2" s="112"/>
      <c r="J2" s="112"/>
    </row>
    <row r="3" spans="1:22" s="111" customFormat="1" ht="15" customHeight="1" x14ac:dyDescent="0.25">
      <c r="C3" s="112"/>
      <c r="D3" s="112"/>
      <c r="E3" s="112"/>
      <c r="F3" s="119"/>
      <c r="G3" s="119" t="s">
        <v>216</v>
      </c>
      <c r="H3" s="119"/>
      <c r="I3" s="112"/>
      <c r="J3" s="112"/>
    </row>
    <row r="4" spans="1:22" s="111" customFormat="1" ht="15" customHeight="1" x14ac:dyDescent="0.25">
      <c r="C4" s="112"/>
      <c r="D4" s="112" t="s">
        <v>215</v>
      </c>
      <c r="E4" s="112"/>
      <c r="F4" s="136" t="s">
        <v>228</v>
      </c>
      <c r="G4" s="136"/>
      <c r="H4" s="136"/>
      <c r="I4" s="112"/>
      <c r="J4" s="112"/>
    </row>
    <row r="5" spans="1:22" s="110" customFormat="1" ht="6" customHeight="1" x14ac:dyDescent="0.2"/>
    <row r="6" spans="1:22" ht="39.75" customHeight="1" x14ac:dyDescent="0.25">
      <c r="A6" s="134" t="s">
        <v>226</v>
      </c>
      <c r="B6" s="134"/>
      <c r="C6" s="134"/>
      <c r="D6" s="134"/>
      <c r="E6" s="134"/>
      <c r="F6" s="134"/>
      <c r="G6" s="134"/>
      <c r="H6" s="134"/>
      <c r="I6" s="109"/>
      <c r="J6" s="109"/>
    </row>
    <row r="7" spans="1:22" s="105" customFormat="1" ht="47.25" customHeight="1" x14ac:dyDescent="0.2">
      <c r="A7" s="108" t="s">
        <v>214</v>
      </c>
      <c r="B7" s="108" t="s">
        <v>213</v>
      </c>
      <c r="C7" s="108" t="s">
        <v>207</v>
      </c>
      <c r="D7" s="107" t="s">
        <v>212</v>
      </c>
      <c r="E7" s="106" t="s">
        <v>195</v>
      </c>
      <c r="F7" s="107" t="s">
        <v>211</v>
      </c>
      <c r="G7" s="107" t="s">
        <v>210</v>
      </c>
      <c r="H7" s="107" t="s">
        <v>209</v>
      </c>
      <c r="I7" s="108" t="s">
        <v>207</v>
      </c>
      <c r="J7" s="107" t="s">
        <v>208</v>
      </c>
      <c r="K7" s="107" t="s">
        <v>206</v>
      </c>
      <c r="L7" s="107" t="s">
        <v>205</v>
      </c>
      <c r="M7" s="106" t="s">
        <v>194</v>
      </c>
      <c r="N7" s="107" t="s">
        <v>204</v>
      </c>
      <c r="O7" s="107" t="s">
        <v>203</v>
      </c>
      <c r="P7" s="107" t="s">
        <v>202</v>
      </c>
      <c r="Q7" s="107" t="s">
        <v>201</v>
      </c>
      <c r="R7" s="107" t="s">
        <v>200</v>
      </c>
      <c r="S7" s="107" t="s">
        <v>199</v>
      </c>
      <c r="T7" s="107" t="s">
        <v>198</v>
      </c>
      <c r="U7" s="107" t="s">
        <v>197</v>
      </c>
      <c r="V7" s="107" t="s">
        <v>196</v>
      </c>
    </row>
    <row r="8" spans="1:22" s="104" customFormat="1" ht="23.25" customHeight="1" x14ac:dyDescent="0.25">
      <c r="A8" s="91" t="s">
        <v>193</v>
      </c>
      <c r="B8" s="90" t="s">
        <v>192</v>
      </c>
      <c r="C8" s="89">
        <v>10</v>
      </c>
      <c r="D8" s="88">
        <v>1687049488.51</v>
      </c>
      <c r="E8" s="87">
        <v>48290</v>
      </c>
      <c r="F8" s="88">
        <v>11945923</v>
      </c>
      <c r="G8" s="88">
        <v>47200</v>
      </c>
      <c r="H8" s="88">
        <v>50000</v>
      </c>
      <c r="I8" s="89">
        <v>10</v>
      </c>
      <c r="J8" s="88">
        <v>2353150</v>
      </c>
      <c r="K8" s="88">
        <v>227283415.34</v>
      </c>
      <c r="L8" s="88">
        <v>399439974.56999999</v>
      </c>
      <c r="M8" s="87">
        <v>50000</v>
      </c>
      <c r="N8" s="88">
        <v>123550</v>
      </c>
      <c r="O8" s="88">
        <v>12537030</v>
      </c>
      <c r="P8" s="88">
        <v>11413450</v>
      </c>
      <c r="Q8" s="88">
        <v>407551582.05000001</v>
      </c>
      <c r="R8" s="88">
        <v>157565343.44999999</v>
      </c>
      <c r="S8" s="88">
        <v>1778878.08</v>
      </c>
      <c r="T8" s="88">
        <v>219958251</v>
      </c>
      <c r="U8" s="88">
        <v>100000</v>
      </c>
      <c r="V8" s="88">
        <v>234803451.02000001</v>
      </c>
    </row>
    <row r="9" spans="1:22" s="99" customFormat="1" ht="18.95" customHeight="1" x14ac:dyDescent="0.25">
      <c r="A9" s="103" t="s">
        <v>157</v>
      </c>
      <c r="B9" s="96" t="s">
        <v>156</v>
      </c>
      <c r="C9" s="102"/>
      <c r="D9" s="94"/>
      <c r="E9" s="100"/>
      <c r="F9" s="101"/>
      <c r="G9" s="101"/>
      <c r="H9" s="101"/>
      <c r="I9" s="102"/>
      <c r="J9" s="101"/>
      <c r="K9" s="101"/>
      <c r="L9" s="101"/>
      <c r="M9" s="100"/>
      <c r="N9" s="101"/>
      <c r="O9" s="101"/>
      <c r="P9" s="101"/>
      <c r="Q9" s="101"/>
      <c r="R9" s="101"/>
      <c r="S9" s="101"/>
      <c r="T9" s="101"/>
      <c r="U9" s="101"/>
      <c r="V9" s="101"/>
    </row>
    <row r="10" spans="1:22" s="93" customFormat="1" ht="27.95" customHeight="1" x14ac:dyDescent="0.25">
      <c r="A10" s="97" t="s">
        <v>191</v>
      </c>
      <c r="B10" s="96" t="s">
        <v>190</v>
      </c>
      <c r="C10" s="95">
        <v>20</v>
      </c>
      <c r="D10" s="94">
        <v>1662593913.3299999</v>
      </c>
      <c r="E10" s="92">
        <v>48290</v>
      </c>
      <c r="F10" s="94">
        <v>11944810</v>
      </c>
      <c r="G10" s="94">
        <v>47200</v>
      </c>
      <c r="H10" s="94">
        <v>50000</v>
      </c>
      <c r="I10" s="95">
        <v>20</v>
      </c>
      <c r="J10" s="94">
        <v>2353150</v>
      </c>
      <c r="K10" s="94">
        <v>226991601.52000001</v>
      </c>
      <c r="L10" s="94">
        <v>398971216.33999997</v>
      </c>
      <c r="M10" s="92">
        <v>50000</v>
      </c>
      <c r="N10" s="94">
        <v>120550</v>
      </c>
      <c r="O10" s="94">
        <v>12537010</v>
      </c>
      <c r="P10" s="94">
        <v>9463450</v>
      </c>
      <c r="Q10" s="94">
        <v>407510258.66000003</v>
      </c>
      <c r="R10" s="94">
        <v>157541225.78999999</v>
      </c>
      <c r="S10" s="94">
        <v>1763220</v>
      </c>
      <c r="T10" s="94">
        <v>198300030</v>
      </c>
      <c r="U10" s="94">
        <v>100000</v>
      </c>
      <c r="V10" s="94">
        <v>234801901.02000001</v>
      </c>
    </row>
    <row r="11" spans="1:22" s="99" customFormat="1" ht="13.5" customHeight="1" x14ac:dyDescent="0.25">
      <c r="A11" s="103" t="s">
        <v>157</v>
      </c>
      <c r="B11" s="96" t="s">
        <v>168</v>
      </c>
      <c r="C11" s="102"/>
      <c r="D11" s="94"/>
      <c r="E11" s="100"/>
      <c r="F11" s="101"/>
      <c r="G11" s="101"/>
      <c r="H11" s="101"/>
      <c r="I11" s="102"/>
      <c r="J11" s="101"/>
      <c r="K11" s="101"/>
      <c r="L11" s="101"/>
      <c r="M11" s="100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s="93" customFormat="1" ht="24.95" customHeight="1" x14ac:dyDescent="0.25">
      <c r="A12" s="97" t="s">
        <v>189</v>
      </c>
      <c r="B12" s="96" t="s">
        <v>181</v>
      </c>
      <c r="C12" s="95">
        <v>30</v>
      </c>
      <c r="D12" s="94">
        <v>69945606.189999998</v>
      </c>
      <c r="E12" s="92">
        <v>8000</v>
      </c>
      <c r="F12" s="94">
        <v>31000</v>
      </c>
      <c r="G12" s="94">
        <v>0</v>
      </c>
      <c r="H12" s="94">
        <v>0</v>
      </c>
      <c r="I12" s="95">
        <v>30</v>
      </c>
      <c r="J12" s="94">
        <v>2050000</v>
      </c>
      <c r="K12" s="94">
        <v>0</v>
      </c>
      <c r="L12" s="94">
        <v>300000</v>
      </c>
      <c r="M12" s="92">
        <v>50000</v>
      </c>
      <c r="N12" s="94">
        <v>75000</v>
      </c>
      <c r="O12" s="94">
        <v>0</v>
      </c>
      <c r="P12" s="94">
        <v>110000</v>
      </c>
      <c r="Q12" s="94">
        <v>0</v>
      </c>
      <c r="R12" s="94">
        <v>26651606.190000001</v>
      </c>
      <c r="S12" s="94">
        <v>570000</v>
      </c>
      <c r="T12" s="94">
        <v>40000000</v>
      </c>
      <c r="U12" s="94">
        <v>100000</v>
      </c>
      <c r="V12" s="94">
        <v>0</v>
      </c>
    </row>
    <row r="13" spans="1:22" s="93" customFormat="1" ht="27.95" customHeight="1" x14ac:dyDescent="0.25">
      <c r="A13" s="97" t="s">
        <v>188</v>
      </c>
      <c r="B13" s="96" t="s">
        <v>179</v>
      </c>
      <c r="C13" s="95">
        <v>40</v>
      </c>
      <c r="D13" s="94">
        <v>684816718.16999996</v>
      </c>
      <c r="E13" s="92">
        <v>0</v>
      </c>
      <c r="F13" s="94">
        <v>0</v>
      </c>
      <c r="G13" s="94">
        <v>0</v>
      </c>
      <c r="H13" s="94">
        <v>0</v>
      </c>
      <c r="I13" s="95">
        <v>40</v>
      </c>
      <c r="J13" s="94">
        <v>0</v>
      </c>
      <c r="K13" s="94">
        <v>197877698.16999999</v>
      </c>
      <c r="L13" s="94">
        <v>200000000</v>
      </c>
      <c r="M13" s="92">
        <v>0</v>
      </c>
      <c r="N13" s="94">
        <v>0</v>
      </c>
      <c r="O13" s="94">
        <v>0</v>
      </c>
      <c r="P13" s="94">
        <v>0</v>
      </c>
      <c r="Q13" s="94">
        <v>0</v>
      </c>
      <c r="R13" s="94">
        <v>82475000</v>
      </c>
      <c r="S13" s="94">
        <v>1000000</v>
      </c>
      <c r="T13" s="94">
        <v>48464020</v>
      </c>
      <c r="U13" s="94">
        <v>0</v>
      </c>
      <c r="V13" s="94">
        <v>155000000</v>
      </c>
    </row>
    <row r="14" spans="1:22" s="93" customFormat="1" ht="24.95" customHeight="1" x14ac:dyDescent="0.25">
      <c r="A14" s="97" t="s">
        <v>187</v>
      </c>
      <c r="B14" s="96" t="s">
        <v>186</v>
      </c>
      <c r="C14" s="95">
        <v>50</v>
      </c>
      <c r="D14" s="94">
        <v>106667818.97</v>
      </c>
      <c r="E14" s="92">
        <v>40290</v>
      </c>
      <c r="F14" s="94">
        <v>11913810</v>
      </c>
      <c r="G14" s="94">
        <v>50</v>
      </c>
      <c r="H14" s="94">
        <v>50000</v>
      </c>
      <c r="I14" s="95">
        <v>50</v>
      </c>
      <c r="J14" s="94">
        <v>303150</v>
      </c>
      <c r="K14" s="94">
        <v>6646533.3499999996</v>
      </c>
      <c r="L14" s="94">
        <v>13657416.34</v>
      </c>
      <c r="M14" s="92">
        <v>0</v>
      </c>
      <c r="N14" s="94">
        <v>45550</v>
      </c>
      <c r="O14" s="94">
        <v>237010</v>
      </c>
      <c r="P14" s="94">
        <v>0</v>
      </c>
      <c r="Q14" s="94">
        <v>7510258.6600000001</v>
      </c>
      <c r="R14" s="94">
        <v>18909119.600000001</v>
      </c>
      <c r="S14" s="94">
        <v>193220</v>
      </c>
      <c r="T14" s="94">
        <v>46959510</v>
      </c>
      <c r="U14" s="94">
        <v>0</v>
      </c>
      <c r="V14" s="94">
        <v>201901.02</v>
      </c>
    </row>
    <row r="15" spans="1:22" s="93" customFormat="1" ht="24.95" customHeight="1" x14ac:dyDescent="0.25">
      <c r="A15" s="97" t="s">
        <v>185</v>
      </c>
      <c r="B15" s="96" t="s">
        <v>184</v>
      </c>
      <c r="C15" s="95">
        <v>60</v>
      </c>
      <c r="D15" s="94">
        <v>801163770</v>
      </c>
      <c r="E15" s="92">
        <v>0</v>
      </c>
      <c r="F15" s="94">
        <v>0</v>
      </c>
      <c r="G15" s="94">
        <v>47150</v>
      </c>
      <c r="H15" s="94">
        <v>0</v>
      </c>
      <c r="I15" s="95">
        <v>60</v>
      </c>
      <c r="J15" s="94">
        <v>0</v>
      </c>
      <c r="K15" s="94">
        <v>22467370</v>
      </c>
      <c r="L15" s="94">
        <v>185013800</v>
      </c>
      <c r="M15" s="92">
        <v>0</v>
      </c>
      <c r="N15" s="94">
        <v>0</v>
      </c>
      <c r="O15" s="94">
        <v>12300000</v>
      </c>
      <c r="P15" s="94">
        <v>9353450</v>
      </c>
      <c r="Q15" s="94">
        <v>400000000</v>
      </c>
      <c r="R15" s="94">
        <v>29505500</v>
      </c>
      <c r="S15" s="94">
        <v>0</v>
      </c>
      <c r="T15" s="94">
        <v>62876500</v>
      </c>
      <c r="U15" s="94">
        <v>0</v>
      </c>
      <c r="V15" s="94">
        <v>79600000</v>
      </c>
    </row>
    <row r="16" spans="1:22" s="93" customFormat="1" ht="42" customHeight="1" x14ac:dyDescent="0.25">
      <c r="A16" s="97" t="s">
        <v>183</v>
      </c>
      <c r="B16" s="96" t="s">
        <v>225</v>
      </c>
      <c r="C16" s="95">
        <v>70</v>
      </c>
      <c r="D16" s="94">
        <v>24455575.18</v>
      </c>
      <c r="E16" s="92">
        <v>0</v>
      </c>
      <c r="F16" s="94">
        <v>1113</v>
      </c>
      <c r="G16" s="94">
        <v>0</v>
      </c>
      <c r="H16" s="94">
        <v>0</v>
      </c>
      <c r="I16" s="95">
        <v>70</v>
      </c>
      <c r="J16" s="94">
        <v>0</v>
      </c>
      <c r="K16" s="94">
        <v>291813.82</v>
      </c>
      <c r="L16" s="94">
        <v>468758.23</v>
      </c>
      <c r="M16" s="92">
        <v>0</v>
      </c>
      <c r="N16" s="94">
        <v>3000</v>
      </c>
      <c r="O16" s="94">
        <v>20</v>
      </c>
      <c r="P16" s="94">
        <v>1950000</v>
      </c>
      <c r="Q16" s="94">
        <v>41323.39</v>
      </c>
      <c r="R16" s="94">
        <v>24117.66</v>
      </c>
      <c r="S16" s="94">
        <v>15658.08</v>
      </c>
      <c r="T16" s="94">
        <v>21658221</v>
      </c>
      <c r="U16" s="94">
        <v>0</v>
      </c>
      <c r="V16" s="94">
        <v>1550</v>
      </c>
    </row>
    <row r="17" spans="1:22" s="99" customFormat="1" ht="14.25" customHeight="1" x14ac:dyDescent="0.25">
      <c r="A17" s="103" t="s">
        <v>157</v>
      </c>
      <c r="B17" s="96" t="s">
        <v>168</v>
      </c>
      <c r="C17" s="102"/>
      <c r="D17" s="94"/>
      <c r="E17" s="100"/>
      <c r="F17" s="101"/>
      <c r="G17" s="101"/>
      <c r="H17" s="101"/>
      <c r="I17" s="102"/>
      <c r="J17" s="101"/>
      <c r="K17" s="101"/>
      <c r="L17" s="101"/>
      <c r="M17" s="100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s="93" customFormat="1" ht="24.95" customHeight="1" x14ac:dyDescent="0.25">
      <c r="A18" s="97" t="s">
        <v>182</v>
      </c>
      <c r="B18" s="96" t="s">
        <v>181</v>
      </c>
      <c r="C18" s="95">
        <v>80</v>
      </c>
      <c r="D18" s="94">
        <v>0</v>
      </c>
      <c r="E18" s="92">
        <v>0</v>
      </c>
      <c r="F18" s="94">
        <v>0</v>
      </c>
      <c r="G18" s="94">
        <v>0</v>
      </c>
      <c r="H18" s="94">
        <v>0</v>
      </c>
      <c r="I18" s="95">
        <v>80</v>
      </c>
      <c r="J18" s="94">
        <v>0</v>
      </c>
      <c r="K18" s="94">
        <v>0</v>
      </c>
      <c r="L18" s="94">
        <v>0</v>
      </c>
      <c r="M18" s="92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</row>
    <row r="19" spans="1:22" s="93" customFormat="1" ht="27.95" customHeight="1" x14ac:dyDescent="0.25">
      <c r="A19" s="97" t="s">
        <v>180</v>
      </c>
      <c r="B19" s="96" t="s">
        <v>179</v>
      </c>
      <c r="C19" s="95">
        <v>90</v>
      </c>
      <c r="D19" s="94">
        <v>0</v>
      </c>
      <c r="E19" s="92">
        <v>0</v>
      </c>
      <c r="F19" s="94">
        <v>0</v>
      </c>
      <c r="G19" s="94">
        <v>0</v>
      </c>
      <c r="H19" s="94">
        <v>0</v>
      </c>
      <c r="I19" s="95">
        <v>90</v>
      </c>
      <c r="J19" s="94">
        <v>0</v>
      </c>
      <c r="K19" s="94">
        <v>0</v>
      </c>
      <c r="L19" s="94">
        <v>0</v>
      </c>
      <c r="M19" s="92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</row>
    <row r="20" spans="1:22" s="93" customFormat="1" ht="24.95" customHeight="1" x14ac:dyDescent="0.25">
      <c r="A20" s="97" t="s">
        <v>178</v>
      </c>
      <c r="B20" s="96" t="s">
        <v>177</v>
      </c>
      <c r="C20" s="95">
        <v>100</v>
      </c>
      <c r="D20" s="94">
        <v>978575.18</v>
      </c>
      <c r="E20" s="92">
        <v>0</v>
      </c>
      <c r="F20" s="94">
        <v>1113</v>
      </c>
      <c r="G20" s="94">
        <v>0</v>
      </c>
      <c r="H20" s="94">
        <v>0</v>
      </c>
      <c r="I20" s="95">
        <v>100</v>
      </c>
      <c r="J20" s="94">
        <v>0</v>
      </c>
      <c r="K20" s="94">
        <v>241813.82</v>
      </c>
      <c r="L20" s="94">
        <v>463758.23</v>
      </c>
      <c r="M20" s="92">
        <v>0</v>
      </c>
      <c r="N20" s="94">
        <v>3000</v>
      </c>
      <c r="O20" s="94">
        <v>20</v>
      </c>
      <c r="P20" s="94">
        <v>0</v>
      </c>
      <c r="Q20" s="94">
        <v>41323.39</v>
      </c>
      <c r="R20" s="94">
        <v>24117.66</v>
      </c>
      <c r="S20" s="94">
        <v>15658.08</v>
      </c>
      <c r="T20" s="94">
        <v>186221</v>
      </c>
      <c r="U20" s="94">
        <v>0</v>
      </c>
      <c r="V20" s="94">
        <v>1550</v>
      </c>
    </row>
    <row r="21" spans="1:22" s="93" customFormat="1" ht="24.95" customHeight="1" x14ac:dyDescent="0.25">
      <c r="A21" s="97" t="s">
        <v>176</v>
      </c>
      <c r="B21" s="96" t="s">
        <v>175</v>
      </c>
      <c r="C21" s="95">
        <v>110</v>
      </c>
      <c r="D21" s="94">
        <v>23477000</v>
      </c>
      <c r="E21" s="92">
        <v>0</v>
      </c>
      <c r="F21" s="94">
        <v>0</v>
      </c>
      <c r="G21" s="94">
        <v>0</v>
      </c>
      <c r="H21" s="94">
        <v>0</v>
      </c>
      <c r="I21" s="95">
        <v>110</v>
      </c>
      <c r="J21" s="94">
        <v>0</v>
      </c>
      <c r="K21" s="94">
        <v>50000</v>
      </c>
      <c r="L21" s="94">
        <v>5000</v>
      </c>
      <c r="M21" s="92">
        <v>0</v>
      </c>
      <c r="N21" s="94">
        <v>0</v>
      </c>
      <c r="O21" s="94">
        <v>0</v>
      </c>
      <c r="P21" s="94">
        <v>1950000</v>
      </c>
      <c r="Q21" s="94">
        <v>0</v>
      </c>
      <c r="R21" s="94">
        <v>0</v>
      </c>
      <c r="S21" s="94">
        <v>0</v>
      </c>
      <c r="T21" s="94">
        <v>21472000</v>
      </c>
      <c r="U21" s="94">
        <v>0</v>
      </c>
      <c r="V21" s="94">
        <v>0</v>
      </c>
    </row>
    <row r="22" spans="1:22" s="104" customFormat="1" ht="27" customHeight="1" x14ac:dyDescent="0.25">
      <c r="A22" s="91" t="s">
        <v>174</v>
      </c>
      <c r="B22" s="90" t="s">
        <v>173</v>
      </c>
      <c r="C22" s="89">
        <v>120</v>
      </c>
      <c r="D22" s="88">
        <v>41932499.189999998</v>
      </c>
      <c r="E22" s="87">
        <v>0</v>
      </c>
      <c r="F22" s="88">
        <v>1113</v>
      </c>
      <c r="G22" s="88">
        <v>0</v>
      </c>
      <c r="H22" s="88">
        <v>0</v>
      </c>
      <c r="I22" s="89">
        <v>120</v>
      </c>
      <c r="J22" s="88">
        <v>0</v>
      </c>
      <c r="K22" s="88">
        <v>291813.82</v>
      </c>
      <c r="L22" s="88">
        <v>468758.23</v>
      </c>
      <c r="M22" s="87">
        <v>50000</v>
      </c>
      <c r="N22" s="88">
        <v>3000</v>
      </c>
      <c r="O22" s="88">
        <v>9900692.3499999996</v>
      </c>
      <c r="P22" s="88">
        <v>1950000</v>
      </c>
      <c r="Q22" s="88">
        <v>7551582.0499999998</v>
      </c>
      <c r="R22" s="88">
        <v>40110.660000000003</v>
      </c>
      <c r="S22" s="88">
        <v>15658.08</v>
      </c>
      <c r="T22" s="88">
        <v>21658221</v>
      </c>
      <c r="U22" s="88">
        <v>0</v>
      </c>
      <c r="V22" s="88">
        <v>1550</v>
      </c>
    </row>
    <row r="23" spans="1:22" s="99" customFormat="1" ht="15" customHeight="1" x14ac:dyDescent="0.25">
      <c r="A23" s="103" t="s">
        <v>157</v>
      </c>
      <c r="B23" s="96" t="s">
        <v>156</v>
      </c>
      <c r="C23" s="102"/>
      <c r="D23" s="94"/>
      <c r="E23" s="100"/>
      <c r="F23" s="101"/>
      <c r="G23" s="101"/>
      <c r="H23" s="101"/>
      <c r="I23" s="102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s="93" customFormat="1" ht="24.95" customHeight="1" x14ac:dyDescent="0.25">
      <c r="A24" s="97" t="s">
        <v>172</v>
      </c>
      <c r="B24" s="96" t="s">
        <v>171</v>
      </c>
      <c r="C24" s="95">
        <v>130</v>
      </c>
      <c r="D24" s="94">
        <v>623924.02</v>
      </c>
      <c r="E24" s="92">
        <v>0</v>
      </c>
      <c r="F24" s="94">
        <v>1113</v>
      </c>
      <c r="G24" s="94">
        <v>0</v>
      </c>
      <c r="H24" s="94">
        <v>0</v>
      </c>
      <c r="I24" s="95">
        <v>130</v>
      </c>
      <c r="J24" s="94">
        <v>0</v>
      </c>
      <c r="K24" s="94">
        <v>184108.82</v>
      </c>
      <c r="L24" s="94">
        <v>325797.61</v>
      </c>
      <c r="M24" s="92">
        <v>0</v>
      </c>
      <c r="N24" s="94">
        <v>3000</v>
      </c>
      <c r="O24" s="94">
        <v>0</v>
      </c>
      <c r="P24" s="94">
        <v>0</v>
      </c>
      <c r="Q24" s="94">
        <v>8570.39</v>
      </c>
      <c r="R24" s="94">
        <v>22005.119999999999</v>
      </c>
      <c r="S24" s="94">
        <v>15658.08</v>
      </c>
      <c r="T24" s="94">
        <v>62121</v>
      </c>
      <c r="U24" s="94">
        <v>0</v>
      </c>
      <c r="V24" s="94">
        <v>1550</v>
      </c>
    </row>
    <row r="25" spans="1:22" s="93" customFormat="1" ht="27.75" customHeight="1" x14ac:dyDescent="0.25">
      <c r="A25" s="97" t="s">
        <v>170</v>
      </c>
      <c r="B25" s="96" t="s">
        <v>169</v>
      </c>
      <c r="C25" s="95">
        <v>140</v>
      </c>
      <c r="D25" s="94">
        <v>23831651.16</v>
      </c>
      <c r="E25" s="92">
        <v>0</v>
      </c>
      <c r="F25" s="94">
        <v>0</v>
      </c>
      <c r="G25" s="94">
        <v>0</v>
      </c>
      <c r="H25" s="94">
        <v>0</v>
      </c>
      <c r="I25" s="95">
        <v>140</v>
      </c>
      <c r="J25" s="94">
        <v>0</v>
      </c>
      <c r="K25" s="94">
        <v>107705</v>
      </c>
      <c r="L25" s="94">
        <v>142960.62</v>
      </c>
      <c r="M25" s="92">
        <v>0</v>
      </c>
      <c r="N25" s="94">
        <v>0</v>
      </c>
      <c r="O25" s="94">
        <v>20</v>
      </c>
      <c r="P25" s="94">
        <v>1950000</v>
      </c>
      <c r="Q25" s="94">
        <v>32753</v>
      </c>
      <c r="R25" s="94">
        <v>2112.54</v>
      </c>
      <c r="S25" s="94">
        <v>0</v>
      </c>
      <c r="T25" s="94">
        <v>21596100</v>
      </c>
      <c r="U25" s="94">
        <v>0</v>
      </c>
      <c r="V25" s="94">
        <v>0</v>
      </c>
    </row>
    <row r="26" spans="1:22" s="99" customFormat="1" ht="15" customHeight="1" x14ac:dyDescent="0.25">
      <c r="A26" s="103" t="s">
        <v>157</v>
      </c>
      <c r="B26" s="96" t="s">
        <v>168</v>
      </c>
      <c r="C26" s="102"/>
      <c r="D26" s="94">
        <v>0</v>
      </c>
      <c r="E26" s="100"/>
      <c r="F26" s="101"/>
      <c r="G26" s="101"/>
      <c r="H26" s="101"/>
      <c r="I26" s="102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s="93" customFormat="1" ht="42.75" customHeight="1" x14ac:dyDescent="0.25">
      <c r="A27" s="97" t="s">
        <v>167</v>
      </c>
      <c r="B27" s="96" t="s">
        <v>166</v>
      </c>
      <c r="C27" s="95">
        <v>150</v>
      </c>
      <c r="D27" s="94">
        <v>356651.16000000003</v>
      </c>
      <c r="E27" s="92">
        <v>0</v>
      </c>
      <c r="F27" s="94">
        <v>0</v>
      </c>
      <c r="G27" s="94">
        <v>0</v>
      </c>
      <c r="H27" s="94">
        <v>0</v>
      </c>
      <c r="I27" s="95">
        <v>150</v>
      </c>
      <c r="J27" s="94">
        <v>0</v>
      </c>
      <c r="K27" s="94">
        <v>57705</v>
      </c>
      <c r="L27" s="94">
        <v>139960.62</v>
      </c>
      <c r="M27" s="92">
        <v>0</v>
      </c>
      <c r="N27" s="94">
        <v>0</v>
      </c>
      <c r="O27" s="94">
        <v>20</v>
      </c>
      <c r="P27" s="94">
        <v>0</v>
      </c>
      <c r="Q27" s="94">
        <v>32753</v>
      </c>
      <c r="R27" s="94">
        <v>2112.54</v>
      </c>
      <c r="S27" s="94">
        <v>0</v>
      </c>
      <c r="T27" s="94">
        <v>124100</v>
      </c>
      <c r="U27" s="94">
        <v>0</v>
      </c>
      <c r="V27" s="94">
        <v>0</v>
      </c>
    </row>
    <row r="28" spans="1:22" s="93" customFormat="1" ht="41.25" customHeight="1" x14ac:dyDescent="0.25">
      <c r="A28" s="97" t="s">
        <v>165</v>
      </c>
      <c r="B28" s="96" t="s">
        <v>164</v>
      </c>
      <c r="C28" s="95">
        <v>160</v>
      </c>
      <c r="D28" s="94">
        <v>23475000</v>
      </c>
      <c r="E28" s="92">
        <v>0</v>
      </c>
      <c r="F28" s="94">
        <v>0</v>
      </c>
      <c r="G28" s="94">
        <v>0</v>
      </c>
      <c r="H28" s="94">
        <v>0</v>
      </c>
      <c r="I28" s="95">
        <v>160</v>
      </c>
      <c r="J28" s="94">
        <v>0</v>
      </c>
      <c r="K28" s="94">
        <v>50000</v>
      </c>
      <c r="L28" s="94">
        <v>3000</v>
      </c>
      <c r="M28" s="92">
        <v>0</v>
      </c>
      <c r="N28" s="94">
        <v>0</v>
      </c>
      <c r="O28" s="94">
        <v>0</v>
      </c>
      <c r="P28" s="94">
        <v>1950000</v>
      </c>
      <c r="Q28" s="94">
        <v>0</v>
      </c>
      <c r="R28" s="94">
        <v>0</v>
      </c>
      <c r="S28" s="94">
        <v>0</v>
      </c>
      <c r="T28" s="94">
        <v>21472000</v>
      </c>
      <c r="U28" s="94">
        <v>0</v>
      </c>
      <c r="V28" s="94">
        <v>0</v>
      </c>
    </row>
    <row r="29" spans="1:22" s="93" customFormat="1" ht="27.75" customHeight="1" x14ac:dyDescent="0.25">
      <c r="A29" s="97" t="s">
        <v>163</v>
      </c>
      <c r="B29" s="96" t="s">
        <v>162</v>
      </c>
      <c r="C29" s="95">
        <v>170</v>
      </c>
      <c r="D29" s="94">
        <v>0</v>
      </c>
      <c r="E29" s="92">
        <v>0</v>
      </c>
      <c r="F29" s="94">
        <v>0</v>
      </c>
      <c r="G29" s="94">
        <v>0</v>
      </c>
      <c r="H29" s="94">
        <v>0</v>
      </c>
      <c r="I29" s="95">
        <v>170</v>
      </c>
      <c r="J29" s="94">
        <v>0</v>
      </c>
      <c r="K29" s="94">
        <v>0</v>
      </c>
      <c r="L29" s="94">
        <v>0</v>
      </c>
      <c r="M29" s="92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</row>
    <row r="30" spans="1:22" s="93" customFormat="1" ht="27.75" customHeight="1" x14ac:dyDescent="0.25">
      <c r="A30" s="97" t="s">
        <v>161</v>
      </c>
      <c r="B30" s="96" t="s">
        <v>160</v>
      </c>
      <c r="C30" s="95">
        <v>180</v>
      </c>
      <c r="D30" s="94">
        <v>17476924.009999998</v>
      </c>
      <c r="E30" s="92">
        <v>0</v>
      </c>
      <c r="F30" s="94">
        <v>0</v>
      </c>
      <c r="G30" s="94">
        <v>0</v>
      </c>
      <c r="H30" s="94">
        <v>0</v>
      </c>
      <c r="I30" s="95">
        <v>180</v>
      </c>
      <c r="J30" s="94">
        <v>0</v>
      </c>
      <c r="K30" s="94">
        <v>0</v>
      </c>
      <c r="L30" s="94">
        <v>0</v>
      </c>
      <c r="M30" s="92">
        <v>50000</v>
      </c>
      <c r="N30" s="94">
        <v>0</v>
      </c>
      <c r="O30" s="94">
        <v>9900672.3499999996</v>
      </c>
      <c r="P30" s="94">
        <v>0</v>
      </c>
      <c r="Q30" s="94">
        <v>7510258.6600000001</v>
      </c>
      <c r="R30" s="94">
        <v>15993</v>
      </c>
      <c r="S30" s="94">
        <v>0</v>
      </c>
      <c r="T30" s="94">
        <v>0</v>
      </c>
      <c r="U30" s="94">
        <v>0</v>
      </c>
      <c r="V30" s="94">
        <v>0</v>
      </c>
    </row>
    <row r="31" spans="1:22" s="104" customFormat="1" ht="21.75" customHeight="1" x14ac:dyDescent="0.25">
      <c r="A31" s="91" t="s">
        <v>159</v>
      </c>
      <c r="B31" s="90" t="s">
        <v>158</v>
      </c>
      <c r="C31" s="89">
        <v>190</v>
      </c>
      <c r="D31" s="88">
        <v>1644905693.9199998</v>
      </c>
      <c r="E31" s="87">
        <v>47170</v>
      </c>
      <c r="F31" s="88">
        <v>11944810</v>
      </c>
      <c r="G31" s="88">
        <v>47200</v>
      </c>
      <c r="H31" s="88">
        <v>50000</v>
      </c>
      <c r="I31" s="89">
        <v>190</v>
      </c>
      <c r="J31" s="88">
        <v>2351450</v>
      </c>
      <c r="K31" s="88">
        <v>226991601.52000001</v>
      </c>
      <c r="L31" s="88">
        <v>398971216.33999997</v>
      </c>
      <c r="M31" s="87">
        <v>0</v>
      </c>
      <c r="N31" s="88">
        <v>120000</v>
      </c>
      <c r="O31" s="88">
        <v>2636337.65</v>
      </c>
      <c r="P31" s="88">
        <v>9463440</v>
      </c>
      <c r="Q31" s="88">
        <v>399828950.31</v>
      </c>
      <c r="R31" s="88">
        <v>157525232.78999999</v>
      </c>
      <c r="S31" s="88">
        <v>1763214.29</v>
      </c>
      <c r="T31" s="88">
        <v>198300030</v>
      </c>
      <c r="U31" s="88">
        <v>63140</v>
      </c>
      <c r="V31" s="88">
        <v>234801901.02000001</v>
      </c>
    </row>
    <row r="32" spans="1:22" s="99" customFormat="1" ht="15.75" customHeight="1" x14ac:dyDescent="0.25">
      <c r="A32" s="103" t="s">
        <v>157</v>
      </c>
      <c r="B32" s="96" t="s">
        <v>156</v>
      </c>
      <c r="C32" s="102"/>
      <c r="D32" s="94"/>
      <c r="E32" s="100"/>
      <c r="F32" s="101"/>
      <c r="G32" s="101"/>
      <c r="H32" s="101"/>
      <c r="I32" s="102"/>
      <c r="J32" s="101"/>
      <c r="K32" s="101"/>
      <c r="L32" s="101"/>
      <c r="M32" s="100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2" s="93" customFormat="1" ht="24.75" customHeight="1" x14ac:dyDescent="0.25">
      <c r="A33" s="97" t="s">
        <v>155</v>
      </c>
      <c r="B33" s="96" t="s">
        <v>154</v>
      </c>
      <c r="C33" s="95">
        <v>200</v>
      </c>
      <c r="D33" s="94">
        <v>79685462.159999996</v>
      </c>
      <c r="E33" s="92">
        <v>47170</v>
      </c>
      <c r="F33" s="94">
        <v>6366400</v>
      </c>
      <c r="G33" s="94">
        <v>0</v>
      </c>
      <c r="H33" s="94">
        <v>50000</v>
      </c>
      <c r="I33" s="95">
        <v>200</v>
      </c>
      <c r="J33" s="94">
        <v>2093500</v>
      </c>
      <c r="K33" s="94">
        <v>0</v>
      </c>
      <c r="L33" s="94">
        <v>0</v>
      </c>
      <c r="M33" s="92">
        <v>0</v>
      </c>
      <c r="N33" s="94">
        <v>60000</v>
      </c>
      <c r="O33" s="94">
        <v>1849697.65</v>
      </c>
      <c r="P33" s="94">
        <v>7963440</v>
      </c>
      <c r="Q33" s="94">
        <v>24299637.219999999</v>
      </c>
      <c r="R33" s="94">
        <v>2289255</v>
      </c>
      <c r="S33" s="98">
        <v>515659.29</v>
      </c>
      <c r="T33" s="94">
        <v>3252148</v>
      </c>
      <c r="U33" s="94">
        <v>52740</v>
      </c>
      <c r="V33" s="94">
        <v>30845815</v>
      </c>
    </row>
    <row r="34" spans="1:22" s="93" customFormat="1" ht="28.5" customHeight="1" x14ac:dyDescent="0.25">
      <c r="A34" s="97" t="s">
        <v>153</v>
      </c>
      <c r="B34" s="120" t="s">
        <v>224</v>
      </c>
      <c r="C34" s="95">
        <v>210</v>
      </c>
      <c r="D34" s="94">
        <v>47849958</v>
      </c>
      <c r="E34" s="92">
        <v>23000</v>
      </c>
      <c r="F34" s="94">
        <v>2900000</v>
      </c>
      <c r="G34" s="94">
        <v>0</v>
      </c>
      <c r="H34" s="94">
        <v>0</v>
      </c>
      <c r="I34" s="95">
        <v>210</v>
      </c>
      <c r="J34" s="94">
        <v>2065000</v>
      </c>
      <c r="K34" s="94">
        <v>0</v>
      </c>
      <c r="L34" s="94">
        <v>0</v>
      </c>
      <c r="M34" s="92">
        <v>0</v>
      </c>
      <c r="N34" s="94">
        <v>0</v>
      </c>
      <c r="O34" s="94">
        <v>1011700</v>
      </c>
      <c r="P34" s="94">
        <v>0</v>
      </c>
      <c r="Q34" s="94">
        <v>7119910</v>
      </c>
      <c r="R34" s="94">
        <v>1473400</v>
      </c>
      <c r="S34" s="94">
        <v>268713</v>
      </c>
      <c r="T34" s="94">
        <v>2400000</v>
      </c>
      <c r="U34" s="94">
        <v>0</v>
      </c>
      <c r="V34" s="94">
        <v>30588235</v>
      </c>
    </row>
    <row r="35" spans="1:22" s="93" customFormat="1" ht="30" customHeight="1" x14ac:dyDescent="0.25">
      <c r="A35" s="97" t="s">
        <v>152</v>
      </c>
      <c r="B35" s="96" t="s">
        <v>151</v>
      </c>
      <c r="C35" s="95">
        <v>220</v>
      </c>
      <c r="D35" s="94">
        <v>565946503.92999995</v>
      </c>
      <c r="E35" s="92">
        <v>0</v>
      </c>
      <c r="F35" s="94">
        <v>0</v>
      </c>
      <c r="G35" s="94">
        <v>0</v>
      </c>
      <c r="H35" s="94">
        <v>0</v>
      </c>
      <c r="I35" s="95">
        <v>220</v>
      </c>
      <c r="J35" s="94">
        <v>0</v>
      </c>
      <c r="K35" s="94">
        <v>3824133.94</v>
      </c>
      <c r="L35" s="94">
        <v>243077971</v>
      </c>
      <c r="M35" s="92">
        <v>0</v>
      </c>
      <c r="N35" s="94">
        <v>0</v>
      </c>
      <c r="O35" s="94">
        <v>0</v>
      </c>
      <c r="P35" s="94">
        <v>0</v>
      </c>
      <c r="Q35" s="94">
        <v>158892556</v>
      </c>
      <c r="R35" s="94">
        <v>32389337.329999998</v>
      </c>
      <c r="S35" s="94">
        <v>0</v>
      </c>
      <c r="T35" s="94">
        <v>118295260.66</v>
      </c>
      <c r="U35" s="94">
        <v>0</v>
      </c>
      <c r="V35" s="94">
        <v>9467245</v>
      </c>
    </row>
    <row r="36" spans="1:22" s="93" customFormat="1" ht="30" customHeight="1" x14ac:dyDescent="0.25">
      <c r="A36" s="97" t="s">
        <v>150</v>
      </c>
      <c r="B36" s="96" t="s">
        <v>149</v>
      </c>
      <c r="C36" s="95">
        <v>230</v>
      </c>
      <c r="D36" s="94">
        <v>13030320.539999999</v>
      </c>
      <c r="E36" s="92">
        <v>0</v>
      </c>
      <c r="F36" s="94">
        <v>0</v>
      </c>
      <c r="G36" s="94">
        <v>0</v>
      </c>
      <c r="H36" s="94">
        <v>0</v>
      </c>
      <c r="I36" s="95">
        <v>230</v>
      </c>
      <c r="J36" s="94">
        <v>0</v>
      </c>
      <c r="K36" s="94">
        <v>4221282.54</v>
      </c>
      <c r="L36" s="94">
        <v>1805000</v>
      </c>
      <c r="M36" s="92">
        <v>0</v>
      </c>
      <c r="N36" s="94">
        <v>0</v>
      </c>
      <c r="O36" s="94">
        <v>0</v>
      </c>
      <c r="P36" s="94">
        <v>0</v>
      </c>
      <c r="Q36" s="94">
        <v>570000</v>
      </c>
      <c r="R36" s="94">
        <v>61256</v>
      </c>
      <c r="S36" s="94">
        <v>0</v>
      </c>
      <c r="T36" s="94">
        <v>139950</v>
      </c>
      <c r="U36" s="94">
        <v>0</v>
      </c>
      <c r="V36" s="94">
        <v>6232832</v>
      </c>
    </row>
    <row r="37" spans="1:22" s="93" customFormat="1" ht="20.25" customHeight="1" x14ac:dyDescent="0.25">
      <c r="A37" s="97" t="s">
        <v>148</v>
      </c>
      <c r="B37" s="96" t="s">
        <v>147</v>
      </c>
      <c r="C37" s="95">
        <v>240</v>
      </c>
      <c r="D37" s="94">
        <v>2485805.16</v>
      </c>
      <c r="E37" s="92">
        <v>0</v>
      </c>
      <c r="F37" s="94">
        <v>0</v>
      </c>
      <c r="G37" s="94">
        <v>0</v>
      </c>
      <c r="H37" s="94">
        <v>0</v>
      </c>
      <c r="I37" s="95">
        <v>240</v>
      </c>
      <c r="J37" s="94">
        <v>0</v>
      </c>
      <c r="K37" s="94">
        <v>442415.16</v>
      </c>
      <c r="L37" s="94">
        <v>0</v>
      </c>
      <c r="M37" s="92">
        <v>0</v>
      </c>
      <c r="N37" s="94">
        <v>0</v>
      </c>
      <c r="O37" s="94">
        <v>0</v>
      </c>
      <c r="P37" s="94">
        <v>0</v>
      </c>
      <c r="Q37" s="94">
        <v>1661000</v>
      </c>
      <c r="R37" s="94">
        <v>0</v>
      </c>
      <c r="S37" s="94">
        <v>0</v>
      </c>
      <c r="T37" s="94">
        <v>80000</v>
      </c>
      <c r="U37" s="94">
        <v>0</v>
      </c>
      <c r="V37" s="94">
        <v>302390</v>
      </c>
    </row>
    <row r="38" spans="1:22" s="93" customFormat="1" ht="27.75" customHeight="1" x14ac:dyDescent="0.25">
      <c r="A38" s="97" t="s">
        <v>146</v>
      </c>
      <c r="B38" s="96" t="s">
        <v>145</v>
      </c>
      <c r="C38" s="95">
        <v>250</v>
      </c>
      <c r="D38" s="94">
        <v>670876086.31999993</v>
      </c>
      <c r="E38" s="92">
        <v>0</v>
      </c>
      <c r="F38" s="94">
        <v>217600</v>
      </c>
      <c r="G38" s="94">
        <v>0</v>
      </c>
      <c r="H38" s="94">
        <v>0</v>
      </c>
      <c r="I38" s="95">
        <v>250</v>
      </c>
      <c r="J38" s="94">
        <v>3850</v>
      </c>
      <c r="K38" s="94">
        <v>205875524.66</v>
      </c>
      <c r="L38" s="94">
        <v>152071700.09</v>
      </c>
      <c r="M38" s="92">
        <v>0</v>
      </c>
      <c r="N38" s="94">
        <v>0</v>
      </c>
      <c r="O38" s="94">
        <v>489912</v>
      </c>
      <c r="P38" s="94">
        <v>0</v>
      </c>
      <c r="Q38" s="94">
        <v>108836713.09999999</v>
      </c>
      <c r="R38" s="94">
        <v>53783004.509999998</v>
      </c>
      <c r="S38" s="94">
        <v>398898</v>
      </c>
      <c r="T38" s="94">
        <v>60820446.890000001</v>
      </c>
      <c r="U38" s="94">
        <v>0</v>
      </c>
      <c r="V38" s="94">
        <v>88378437.069999993</v>
      </c>
    </row>
    <row r="39" spans="1:22" s="93" customFormat="1" ht="25.5" customHeight="1" x14ac:dyDescent="0.25">
      <c r="A39" s="97" t="s">
        <v>144</v>
      </c>
      <c r="B39" s="96" t="s">
        <v>143</v>
      </c>
      <c r="C39" s="95">
        <v>260</v>
      </c>
      <c r="D39" s="94">
        <v>84806401.859999999</v>
      </c>
      <c r="E39" s="92">
        <v>0</v>
      </c>
      <c r="F39" s="94">
        <v>35806</v>
      </c>
      <c r="G39" s="94">
        <v>47200</v>
      </c>
      <c r="H39" s="94">
        <v>0</v>
      </c>
      <c r="I39" s="95">
        <v>260</v>
      </c>
      <c r="J39" s="94">
        <v>4100</v>
      </c>
      <c r="K39" s="94">
        <v>3968913.01</v>
      </c>
      <c r="L39" s="94">
        <v>1442509.32</v>
      </c>
      <c r="M39" s="92">
        <v>0</v>
      </c>
      <c r="N39" s="94">
        <v>0</v>
      </c>
      <c r="O39" s="94">
        <v>0</v>
      </c>
      <c r="P39" s="94">
        <v>0</v>
      </c>
      <c r="Q39" s="94">
        <v>70538292.400000006</v>
      </c>
      <c r="R39" s="94">
        <v>2986871.88</v>
      </c>
      <c r="S39" s="94">
        <v>699695</v>
      </c>
      <c r="T39" s="94">
        <v>3496256.25</v>
      </c>
      <c r="U39" s="94">
        <v>0</v>
      </c>
      <c r="V39" s="94">
        <v>1586758</v>
      </c>
    </row>
    <row r="40" spans="1:22" s="93" customFormat="1" ht="27.75" customHeight="1" x14ac:dyDescent="0.25">
      <c r="A40" s="97" t="s">
        <v>142</v>
      </c>
      <c r="B40" s="96" t="s">
        <v>141</v>
      </c>
      <c r="C40" s="95">
        <v>270</v>
      </c>
      <c r="D40" s="94">
        <v>65328896.980000004</v>
      </c>
      <c r="E40" s="92">
        <v>0</v>
      </c>
      <c r="F40" s="94">
        <v>0</v>
      </c>
      <c r="G40" s="94">
        <v>0</v>
      </c>
      <c r="H40" s="94">
        <v>0</v>
      </c>
      <c r="I40" s="95">
        <v>270</v>
      </c>
      <c r="J40" s="94">
        <v>250000</v>
      </c>
      <c r="K40" s="94">
        <v>656000</v>
      </c>
      <c r="L40" s="94">
        <v>0</v>
      </c>
      <c r="M40" s="92">
        <v>0</v>
      </c>
      <c r="N40" s="94">
        <v>0</v>
      </c>
      <c r="O40" s="94">
        <v>0</v>
      </c>
      <c r="P40" s="94">
        <v>1500000</v>
      </c>
      <c r="Q40" s="94">
        <v>3467418.98</v>
      </c>
      <c r="R40" s="94">
        <v>58872878</v>
      </c>
      <c r="S40" s="94">
        <v>0</v>
      </c>
      <c r="T40" s="94">
        <v>105000</v>
      </c>
      <c r="U40" s="94">
        <v>0</v>
      </c>
      <c r="V40" s="94">
        <v>477600</v>
      </c>
    </row>
    <row r="41" spans="1:22" s="93" customFormat="1" ht="41.25" customHeight="1" x14ac:dyDescent="0.25">
      <c r="A41" s="97" t="s">
        <v>140</v>
      </c>
      <c r="B41" s="96" t="s">
        <v>139</v>
      </c>
      <c r="C41" s="95">
        <v>280</v>
      </c>
      <c r="D41" s="94">
        <v>158627612.74000001</v>
      </c>
      <c r="E41" s="92">
        <v>0</v>
      </c>
      <c r="F41" s="94">
        <v>5156279.43</v>
      </c>
      <c r="G41" s="94">
        <v>0</v>
      </c>
      <c r="H41" s="94">
        <v>0</v>
      </c>
      <c r="I41" s="95">
        <v>280</v>
      </c>
      <c r="J41" s="94">
        <v>0</v>
      </c>
      <c r="K41" s="94">
        <v>7092338.1100000003</v>
      </c>
      <c r="L41" s="94">
        <v>112713.19</v>
      </c>
      <c r="M41" s="92">
        <v>0</v>
      </c>
      <c r="N41" s="94">
        <v>0</v>
      </c>
      <c r="O41" s="94">
        <v>250000</v>
      </c>
      <c r="P41" s="94">
        <v>0</v>
      </c>
      <c r="Q41" s="94">
        <v>29776355.789999999</v>
      </c>
      <c r="R41" s="94">
        <v>7142630.0700000003</v>
      </c>
      <c r="S41" s="94">
        <v>0</v>
      </c>
      <c r="T41" s="94">
        <v>12110968.199999999</v>
      </c>
      <c r="U41" s="94">
        <v>0</v>
      </c>
      <c r="V41" s="94">
        <v>96986327.950000003</v>
      </c>
    </row>
    <row r="42" spans="1:22" s="93" customFormat="1" ht="27.75" customHeight="1" x14ac:dyDescent="0.25">
      <c r="A42" s="97" t="s">
        <v>138</v>
      </c>
      <c r="B42" s="96" t="s">
        <v>137</v>
      </c>
      <c r="C42" s="95">
        <v>290</v>
      </c>
      <c r="D42" s="94">
        <v>4119704.23</v>
      </c>
      <c r="E42" s="92">
        <v>0</v>
      </c>
      <c r="F42" s="94">
        <v>168724.57</v>
      </c>
      <c r="G42" s="94">
        <v>0</v>
      </c>
      <c r="H42" s="94">
        <v>0</v>
      </c>
      <c r="I42" s="95">
        <v>290</v>
      </c>
      <c r="J42" s="94">
        <v>0</v>
      </c>
      <c r="K42" s="94">
        <v>910994.1</v>
      </c>
      <c r="L42" s="94">
        <v>461322.74</v>
      </c>
      <c r="M42" s="92">
        <v>0</v>
      </c>
      <c r="N42" s="94">
        <v>60000</v>
      </c>
      <c r="O42" s="94">
        <v>46728</v>
      </c>
      <c r="P42" s="94">
        <v>0</v>
      </c>
      <c r="Q42" s="94">
        <v>1786976.82</v>
      </c>
      <c r="R42" s="94">
        <v>0</v>
      </c>
      <c r="S42" s="94">
        <v>150062</v>
      </c>
      <c r="T42" s="94">
        <v>0</v>
      </c>
      <c r="U42" s="94">
        <v>10400</v>
      </c>
      <c r="V42" s="94">
        <v>524496</v>
      </c>
    </row>
    <row r="43" spans="1:22" s="86" customFormat="1" ht="43.5" customHeight="1" x14ac:dyDescent="0.2">
      <c r="A43" s="91">
        <v>4</v>
      </c>
      <c r="B43" s="90" t="s">
        <v>136</v>
      </c>
      <c r="C43" s="89">
        <v>300</v>
      </c>
      <c r="D43" s="88">
        <v>209615.4</v>
      </c>
      <c r="E43" s="92">
        <v>0</v>
      </c>
      <c r="F43" s="88">
        <v>0</v>
      </c>
      <c r="G43" s="88">
        <v>0</v>
      </c>
      <c r="H43" s="88">
        <v>0</v>
      </c>
      <c r="I43" s="89">
        <v>300</v>
      </c>
      <c r="J43" s="88">
        <v>1700</v>
      </c>
      <c r="K43" s="88">
        <v>0</v>
      </c>
      <c r="L43" s="88">
        <v>0</v>
      </c>
      <c r="M43" s="92">
        <v>0</v>
      </c>
      <c r="N43" s="88">
        <v>0</v>
      </c>
      <c r="O43" s="88">
        <v>0</v>
      </c>
      <c r="P43" s="88">
        <v>0</v>
      </c>
      <c r="Q43" s="88">
        <v>171049.69</v>
      </c>
      <c r="R43" s="88">
        <v>0</v>
      </c>
      <c r="S43" s="88">
        <v>5.71</v>
      </c>
      <c r="T43" s="88">
        <v>0</v>
      </c>
      <c r="U43" s="88">
        <v>36860</v>
      </c>
      <c r="V43" s="88">
        <v>0</v>
      </c>
    </row>
    <row r="44" spans="1:22" s="86" customFormat="1" ht="40.5" customHeight="1" x14ac:dyDescent="0.2">
      <c r="A44" s="91">
        <v>5</v>
      </c>
      <c r="B44" s="90" t="s">
        <v>135</v>
      </c>
      <c r="C44" s="89">
        <v>310</v>
      </c>
      <c r="D44" s="88">
        <v>1680</v>
      </c>
      <c r="E44" s="87">
        <v>1120</v>
      </c>
      <c r="F44" s="88">
        <v>0</v>
      </c>
      <c r="G44" s="88">
        <v>0</v>
      </c>
      <c r="H44" s="88">
        <v>0</v>
      </c>
      <c r="I44" s="89">
        <v>310</v>
      </c>
      <c r="J44" s="88">
        <v>0</v>
      </c>
      <c r="K44" s="88">
        <v>0</v>
      </c>
      <c r="L44" s="88">
        <v>0</v>
      </c>
      <c r="M44" s="87">
        <v>0</v>
      </c>
      <c r="N44" s="88">
        <v>550</v>
      </c>
      <c r="O44" s="88">
        <v>0</v>
      </c>
      <c r="P44" s="88">
        <v>10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</row>
    <row r="45" spans="1:22" ht="1.5" customHeight="1" x14ac:dyDescent="0.25"/>
    <row r="46" spans="1:22" ht="3" customHeight="1" x14ac:dyDescent="0.25"/>
    <row r="47" spans="1:22" ht="4.5" customHeight="1" x14ac:dyDescent="0.25"/>
    <row r="48" spans="1:22" ht="4.5" customHeight="1" x14ac:dyDescent="0.25"/>
  </sheetData>
  <mergeCells count="3">
    <mergeCell ref="A6:H6"/>
    <mergeCell ref="F1:H1"/>
    <mergeCell ref="F4:H4"/>
  </mergeCells>
  <pageMargins left="0.70866141732283472" right="0.39370078740157483" top="0.31496062992125984" bottom="0.19685039370078741" header="7.874015748031496E-2" footer="0.11811023622047245"/>
  <pageSetup paperSize="9" scale="68" fitToWidth="0" orientation="portrait" r:id="rId1"/>
  <headerFooter differentFirst="1">
    <oddHeader>&amp;C&amp;"Times New Roman,обычный"&amp;12&amp;P</oddHeader>
    <oddFooter>&amp;L&amp;"Times New Roman,обычный"&amp;8&amp;F</oddFooter>
    <firstFooter>&amp;L&amp;"Times New Roman,обычный"&amp;8&amp;F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№1</vt:lpstr>
      <vt:lpstr>Раздел 1</vt:lpstr>
      <vt:lpstr>Раздел 2</vt:lpstr>
      <vt:lpstr>Раздел 3</vt:lpstr>
      <vt:lpstr>Приложение №2</vt:lpstr>
      <vt:lpstr>'Приложение №2'!Заголовки_для_печати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adminfc</dc:creator>
  <cp:lastModifiedBy>1</cp:lastModifiedBy>
  <cp:lastPrinted>2018-06-01T10:58:47Z</cp:lastPrinted>
  <dcterms:created xsi:type="dcterms:W3CDTF">2016-04-08T14:09:17Z</dcterms:created>
  <dcterms:modified xsi:type="dcterms:W3CDTF">2019-11-26T11:37:34Z</dcterms:modified>
</cp:coreProperties>
</file>